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EIIReach" sheetId="1" r:id="rId1"/>
    <sheet name="Watersheds" sheetId="5" r:id="rId2"/>
    <sheet name="WaterQuality" sheetId="2" r:id="rId3"/>
    <sheet name="Ash_Watersheds" sheetId="3" r:id="rId4"/>
  </sheets>
  <calcPr calcId="145621"/>
</workbook>
</file>

<file path=xl/calcChain.xml><?xml version="1.0" encoding="utf-8"?>
<calcChain xmlns="http://schemas.openxmlformats.org/spreadsheetml/2006/main">
  <c r="AA13" i="5" l="1"/>
  <c r="Z13" i="5"/>
  <c r="Y13" i="5"/>
  <c r="AA9" i="5"/>
  <c r="Z9" i="5"/>
  <c r="Y9" i="5"/>
  <c r="AA5" i="5"/>
  <c r="Z5" i="5"/>
  <c r="Y5" i="5"/>
  <c r="U13" i="5"/>
  <c r="U9" i="5"/>
  <c r="U5" i="5"/>
  <c r="S13" i="5"/>
  <c r="S9" i="5"/>
  <c r="S5" i="5"/>
  <c r="Q13" i="5"/>
  <c r="Q9" i="5"/>
  <c r="Q5" i="5"/>
  <c r="K13" i="5"/>
  <c r="K9" i="5"/>
  <c r="K5" i="5"/>
  <c r="H13" i="5"/>
  <c r="H9" i="5"/>
  <c r="H5" i="5"/>
  <c r="F5" i="5"/>
  <c r="E5" i="5"/>
  <c r="E9" i="5"/>
  <c r="F9" i="5" s="1"/>
  <c r="F8" i="5"/>
  <c r="F11" i="5"/>
  <c r="D13" i="5"/>
  <c r="D9" i="5"/>
  <c r="D5" i="5"/>
  <c r="T13" i="5"/>
  <c r="T9" i="5"/>
  <c r="T5" i="5"/>
  <c r="R13" i="5"/>
  <c r="R9" i="5"/>
  <c r="R5" i="5"/>
  <c r="P13" i="5"/>
  <c r="P9" i="5"/>
  <c r="P5" i="5"/>
  <c r="O13" i="5"/>
  <c r="O9" i="5"/>
  <c r="O5" i="5"/>
  <c r="N13" i="5"/>
  <c r="N9" i="5"/>
  <c r="N5" i="5"/>
  <c r="G13" i="5"/>
  <c r="G9" i="5"/>
  <c r="G5" i="5"/>
  <c r="E13" i="5"/>
  <c r="F13" i="5" s="1"/>
  <c r="J13" i="5"/>
  <c r="J9" i="5"/>
  <c r="J5" i="5"/>
  <c r="U12" i="5"/>
  <c r="S12" i="5"/>
  <c r="Q12" i="5"/>
  <c r="K12" i="5"/>
  <c r="H12" i="5"/>
  <c r="F12" i="5"/>
  <c r="U11" i="5"/>
  <c r="S11" i="5"/>
  <c r="Q11" i="5"/>
  <c r="K11" i="5"/>
  <c r="H11" i="5"/>
  <c r="U10" i="5"/>
  <c r="S10" i="5"/>
  <c r="Q10" i="5"/>
  <c r="K10" i="5"/>
  <c r="H10" i="5"/>
  <c r="F10" i="5"/>
  <c r="U8" i="5"/>
  <c r="S8" i="5"/>
  <c r="Q8" i="5"/>
  <c r="K8" i="5"/>
  <c r="H8" i="5"/>
  <c r="U7" i="5"/>
  <c r="S7" i="5"/>
  <c r="Q7" i="5"/>
  <c r="K7" i="5"/>
  <c r="H7" i="5"/>
  <c r="F7" i="5"/>
  <c r="U6" i="5"/>
  <c r="S6" i="5"/>
  <c r="Q6" i="5"/>
  <c r="K6" i="5"/>
  <c r="H6" i="5"/>
  <c r="F6" i="5"/>
  <c r="U4" i="5"/>
  <c r="S4" i="5"/>
  <c r="Q4" i="5"/>
  <c r="K4" i="5"/>
  <c r="H4" i="5"/>
  <c r="F4" i="5"/>
  <c r="U3" i="5"/>
  <c r="S3" i="5"/>
  <c r="Q3" i="5"/>
  <c r="K3" i="5"/>
  <c r="H3" i="5"/>
  <c r="F3" i="5"/>
  <c r="U2" i="5"/>
  <c r="S2" i="5"/>
  <c r="Q2" i="5"/>
  <c r="K2" i="5"/>
  <c r="H2" i="5"/>
  <c r="F2" i="5"/>
  <c r="N3" i="3" l="1"/>
  <c r="N4" i="3"/>
  <c r="L3" i="3"/>
  <c r="L4" i="3"/>
  <c r="J3" i="3"/>
  <c r="J4" i="3"/>
  <c r="H3" i="3"/>
  <c r="H4" i="3"/>
  <c r="F3" i="3"/>
  <c r="F4" i="3"/>
  <c r="D3" i="3"/>
  <c r="D4" i="3"/>
  <c r="N2" i="3"/>
  <c r="L2" i="3"/>
  <c r="J2" i="3"/>
  <c r="H2" i="3"/>
  <c r="F2" i="3"/>
  <c r="D2" i="3"/>
  <c r="T30" i="1" l="1"/>
  <c r="T25" i="1"/>
  <c r="T44" i="1"/>
  <c r="T10" i="1"/>
  <c r="T26" i="1"/>
  <c r="T52" i="1"/>
  <c r="T6" i="1"/>
  <c r="T56" i="1"/>
  <c r="T42" i="1"/>
  <c r="T38" i="1"/>
  <c r="T41" i="1"/>
  <c r="T40" i="1"/>
  <c r="T50" i="1"/>
  <c r="T3" i="1"/>
  <c r="T4" i="1"/>
  <c r="T51" i="1"/>
  <c r="T14" i="1"/>
  <c r="T7" i="1"/>
  <c r="T54" i="1"/>
  <c r="T35" i="1"/>
  <c r="T11" i="1"/>
  <c r="T37" i="1"/>
  <c r="T47" i="1"/>
  <c r="T17" i="1"/>
  <c r="T8" i="1"/>
  <c r="T2" i="1"/>
  <c r="T18" i="1"/>
  <c r="T45" i="1"/>
  <c r="T16" i="1"/>
  <c r="T32" i="1"/>
  <c r="T34" i="1"/>
  <c r="T5" i="1"/>
  <c r="T23" i="1"/>
  <c r="T21" i="1"/>
  <c r="T22" i="1"/>
  <c r="T31" i="1"/>
  <c r="T15" i="1"/>
  <c r="T27" i="1"/>
  <c r="T28" i="1"/>
  <c r="T29" i="1"/>
  <c r="T20" i="1"/>
  <c r="T43" i="1"/>
  <c r="T19" i="1"/>
  <c r="T39" i="1"/>
  <c r="T13" i="1"/>
  <c r="T24" i="1"/>
  <c r="T46" i="1"/>
  <c r="T12" i="1"/>
  <c r="T53" i="1"/>
  <c r="T48" i="1"/>
  <c r="T36" i="1"/>
  <c r="T9" i="1"/>
  <c r="T49" i="1"/>
  <c r="T33" i="1"/>
  <c r="T55" i="1"/>
  <c r="R30" i="1"/>
  <c r="R25" i="1"/>
  <c r="R44" i="1"/>
  <c r="R10" i="1"/>
  <c r="R26" i="1"/>
  <c r="R52" i="1"/>
  <c r="R6" i="1"/>
  <c r="R56" i="1"/>
  <c r="R42" i="1"/>
  <c r="R38" i="1"/>
  <c r="R41" i="1"/>
  <c r="R40" i="1"/>
  <c r="R50" i="1"/>
  <c r="R3" i="1"/>
  <c r="R4" i="1"/>
  <c r="R51" i="1"/>
  <c r="R14" i="1"/>
  <c r="R7" i="1"/>
  <c r="R54" i="1"/>
  <c r="R35" i="1"/>
  <c r="R11" i="1"/>
  <c r="R37" i="1"/>
  <c r="R47" i="1"/>
  <c r="R17" i="1"/>
  <c r="R8" i="1"/>
  <c r="R2" i="1"/>
  <c r="R18" i="1"/>
  <c r="R45" i="1"/>
  <c r="R16" i="1"/>
  <c r="R32" i="1"/>
  <c r="R34" i="1"/>
  <c r="R5" i="1"/>
  <c r="R23" i="1"/>
  <c r="R21" i="1"/>
  <c r="R22" i="1"/>
  <c r="R31" i="1"/>
  <c r="R15" i="1"/>
  <c r="R27" i="1"/>
  <c r="R28" i="1"/>
  <c r="R29" i="1"/>
  <c r="R20" i="1"/>
  <c r="R43" i="1"/>
  <c r="R19" i="1"/>
  <c r="R39" i="1"/>
  <c r="R13" i="1"/>
  <c r="R24" i="1"/>
  <c r="R46" i="1"/>
  <c r="R12" i="1"/>
  <c r="R53" i="1"/>
  <c r="R48" i="1"/>
  <c r="R36" i="1"/>
  <c r="R9" i="1"/>
  <c r="R49" i="1"/>
  <c r="R33" i="1"/>
  <c r="R55" i="1"/>
  <c r="E30" i="1" l="1"/>
  <c r="E25" i="1"/>
  <c r="E44" i="1"/>
  <c r="E10" i="1"/>
  <c r="E26" i="1"/>
  <c r="E52" i="1"/>
  <c r="E6" i="1"/>
  <c r="E56" i="1"/>
  <c r="E42" i="1"/>
  <c r="E38" i="1"/>
  <c r="E41" i="1"/>
  <c r="E40" i="1"/>
  <c r="E50" i="1"/>
  <c r="E3" i="1"/>
  <c r="E4" i="1"/>
  <c r="E51" i="1"/>
  <c r="E14" i="1"/>
  <c r="E7" i="1"/>
  <c r="E54" i="1"/>
  <c r="E35" i="1"/>
  <c r="E11" i="1"/>
  <c r="E37" i="1"/>
  <c r="E47" i="1"/>
  <c r="E17" i="1"/>
  <c r="E8" i="1"/>
  <c r="E2" i="1"/>
  <c r="E18" i="1"/>
  <c r="E45" i="1"/>
  <c r="E16" i="1"/>
  <c r="E32" i="1"/>
  <c r="E34" i="1"/>
  <c r="E5" i="1"/>
  <c r="E23" i="1"/>
  <c r="E21" i="1"/>
  <c r="E22" i="1"/>
  <c r="E31" i="1"/>
  <c r="E15" i="1"/>
  <c r="E27" i="1"/>
  <c r="E28" i="1"/>
  <c r="E29" i="1"/>
  <c r="E20" i="1"/>
  <c r="E43" i="1"/>
  <c r="E19" i="1"/>
  <c r="E39" i="1"/>
  <c r="E13" i="1"/>
  <c r="E24" i="1"/>
  <c r="E46" i="1"/>
  <c r="E12" i="1"/>
  <c r="E53" i="1"/>
  <c r="E48" i="1"/>
  <c r="E36" i="1"/>
  <c r="E9" i="1"/>
  <c r="E49" i="1"/>
  <c r="E33" i="1"/>
  <c r="E55" i="1"/>
  <c r="P30" i="1" l="1"/>
  <c r="P25" i="1"/>
  <c r="P44" i="1"/>
  <c r="P10" i="1"/>
  <c r="P26" i="1"/>
  <c r="P52" i="1"/>
  <c r="P6" i="1"/>
  <c r="P56" i="1"/>
  <c r="P42" i="1"/>
  <c r="P38" i="1"/>
  <c r="P41" i="1"/>
  <c r="P40" i="1"/>
  <c r="P50" i="1"/>
  <c r="P3" i="1"/>
  <c r="P4" i="1"/>
  <c r="P51" i="1"/>
  <c r="P14" i="1"/>
  <c r="P7" i="1"/>
  <c r="P54" i="1"/>
  <c r="P35" i="1"/>
  <c r="P11" i="1"/>
  <c r="P37" i="1"/>
  <c r="P47" i="1"/>
  <c r="P17" i="1"/>
  <c r="P8" i="1"/>
  <c r="P2" i="1"/>
  <c r="P18" i="1"/>
  <c r="P45" i="1"/>
  <c r="P16" i="1"/>
  <c r="P32" i="1"/>
  <c r="P34" i="1"/>
  <c r="P5" i="1"/>
  <c r="P23" i="1"/>
  <c r="P21" i="1"/>
  <c r="P22" i="1"/>
  <c r="P31" i="1"/>
  <c r="P15" i="1"/>
  <c r="P27" i="1"/>
  <c r="P28" i="1"/>
  <c r="P29" i="1"/>
  <c r="P20" i="1"/>
  <c r="P43" i="1"/>
  <c r="P19" i="1"/>
  <c r="P39" i="1"/>
  <c r="P13" i="1"/>
  <c r="P24" i="1"/>
  <c r="P46" i="1"/>
  <c r="P12" i="1"/>
  <c r="P53" i="1"/>
  <c r="P48" i="1"/>
  <c r="P36" i="1"/>
  <c r="P9" i="1"/>
  <c r="P49" i="1"/>
  <c r="P33" i="1"/>
  <c r="P55" i="1"/>
  <c r="J30" i="1" l="1"/>
  <c r="J25" i="1"/>
  <c r="J44" i="1"/>
  <c r="J10" i="1"/>
  <c r="J26" i="1"/>
  <c r="J52" i="1"/>
  <c r="J6" i="1"/>
  <c r="J56" i="1"/>
  <c r="J42" i="1"/>
  <c r="J38" i="1"/>
  <c r="J41" i="1"/>
  <c r="J40" i="1"/>
  <c r="J50" i="1"/>
  <c r="J3" i="1"/>
  <c r="J4" i="1"/>
  <c r="J51" i="1"/>
  <c r="J14" i="1"/>
  <c r="J7" i="1"/>
  <c r="J54" i="1"/>
  <c r="J35" i="1"/>
  <c r="J11" i="1"/>
  <c r="J37" i="1"/>
  <c r="J47" i="1"/>
  <c r="J17" i="1"/>
  <c r="J8" i="1"/>
  <c r="J2" i="1"/>
  <c r="J18" i="1"/>
  <c r="J45" i="1"/>
  <c r="J16" i="1"/>
  <c r="J32" i="1"/>
  <c r="J34" i="1"/>
  <c r="J5" i="1"/>
  <c r="J23" i="1"/>
  <c r="J21" i="1"/>
  <c r="J22" i="1"/>
  <c r="J31" i="1"/>
  <c r="J15" i="1"/>
  <c r="J27" i="1"/>
  <c r="J28" i="1"/>
  <c r="J29" i="1"/>
  <c r="J20" i="1"/>
  <c r="J43" i="1"/>
  <c r="J19" i="1"/>
  <c r="J39" i="1"/>
  <c r="J13" i="1"/>
  <c r="J24" i="1"/>
  <c r="J46" i="1"/>
  <c r="J12" i="1"/>
  <c r="J53" i="1"/>
  <c r="J48" i="1"/>
  <c r="J36" i="1"/>
  <c r="J9" i="1"/>
  <c r="J49" i="1"/>
  <c r="J33" i="1"/>
  <c r="J55" i="1"/>
  <c r="G12" i="1" l="1"/>
  <c r="G53" i="1"/>
  <c r="G24" i="1"/>
  <c r="G31" i="1"/>
  <c r="G51" i="1"/>
  <c r="G50" i="1"/>
  <c r="G3" i="1"/>
  <c r="G10" i="1"/>
  <c r="G55" i="1"/>
  <c r="G19" i="1" l="1"/>
  <c r="G39" i="1"/>
  <c r="G13" i="1"/>
  <c r="G46" i="1"/>
  <c r="G48" i="1"/>
  <c r="G44" i="1"/>
  <c r="G36" i="1"/>
  <c r="G9" i="1"/>
  <c r="G49" i="1"/>
  <c r="G33" i="1"/>
  <c r="G26" i="1"/>
  <c r="G52" i="1"/>
  <c r="G6" i="1"/>
  <c r="G56" i="1"/>
  <c r="G42" i="1"/>
  <c r="G38" i="1"/>
  <c r="G41" i="1"/>
  <c r="G40" i="1"/>
  <c r="G4" i="1"/>
  <c r="G14" i="1"/>
  <c r="G7" i="1"/>
  <c r="G54" i="1"/>
  <c r="G35" i="1"/>
  <c r="G11" i="1"/>
  <c r="G37" i="1"/>
  <c r="G47" i="1"/>
  <c r="G17" i="1"/>
  <c r="G8" i="1"/>
  <c r="G2" i="1"/>
  <c r="G30" i="1"/>
  <c r="G18" i="1"/>
  <c r="G45" i="1"/>
  <c r="G16" i="1"/>
  <c r="G32" i="1"/>
  <c r="G34" i="1"/>
  <c r="G23" i="1"/>
  <c r="G21" i="1"/>
  <c r="G22" i="1"/>
  <c r="G15" i="1"/>
  <c r="G27" i="1"/>
  <c r="G28" i="1"/>
  <c r="G29" i="1"/>
  <c r="G20" i="1"/>
  <c r="G43" i="1"/>
  <c r="G25" i="1"/>
  <c r="G5" i="1"/>
</calcChain>
</file>

<file path=xl/sharedStrings.xml><?xml version="1.0" encoding="utf-8"?>
<sst xmlns="http://schemas.openxmlformats.org/spreadsheetml/2006/main" count="771" uniqueCount="194">
  <si>
    <t>WATERSHED</t>
  </si>
  <si>
    <t>SiteNo</t>
  </si>
  <si>
    <t>SITE_TYPE</t>
  </si>
  <si>
    <t>MEDIUM</t>
  </si>
  <si>
    <t>Temperature</t>
  </si>
  <si>
    <t>Nitrate</t>
  </si>
  <si>
    <t>Turbidity</t>
  </si>
  <si>
    <t>Location</t>
  </si>
  <si>
    <t>Little Barton Creek</t>
  </si>
  <si>
    <t>Stream</t>
  </si>
  <si>
    <t>Surface Water</t>
  </si>
  <si>
    <t>(30.2959710748893, -97.9273952573137)</t>
  </si>
  <si>
    <t>East Bouldin Creek</t>
  </si>
  <si>
    <t>(30.2495952061894, -97.7543026684511)</t>
  </si>
  <si>
    <t>Shoal Creek</t>
  </si>
  <si>
    <t>(30.2672847448261, -97.7503130820569)</t>
  </si>
  <si>
    <t>Fort Branch</t>
  </si>
  <si>
    <t>(30.3187293031964, -97.6942435447376)</t>
  </si>
  <si>
    <t>West Bull Creek</t>
  </si>
  <si>
    <t>(30.3774645966751, -97.8043327736796)</t>
  </si>
  <si>
    <t>Blunn Creek</t>
  </si>
  <si>
    <t>(30.2505811037141, -97.7408759000928)</t>
  </si>
  <si>
    <t>Williamson Creek</t>
  </si>
  <si>
    <t>(30.188862909377, -97.7222983619913)</t>
  </si>
  <si>
    <t>South Boggy Creek</t>
  </si>
  <si>
    <t>(30.1705110995077, -97.7686091711626)</t>
  </si>
  <si>
    <t>Marble Creek</t>
  </si>
  <si>
    <t>(30.1686742066797, -97.7356188893621)</t>
  </si>
  <si>
    <t>Running Deer Creek</t>
  </si>
  <si>
    <t>(30.3771159406789, -97.9167937247689)</t>
  </si>
  <si>
    <t>Bee Creek</t>
  </si>
  <si>
    <t>(30.3066872966265, -97.8065330677359)</t>
  </si>
  <si>
    <t>Bull Creek</t>
  </si>
  <si>
    <t>(30.4190091731392, -97.8126968833023)</t>
  </si>
  <si>
    <t>(30.2335933571676, -97.7480056169015)</t>
  </si>
  <si>
    <t>Wells Branch</t>
  </si>
  <si>
    <t>(30.400393198804, -97.6816802601248)</t>
  </si>
  <si>
    <t>Little Walnut Creek</t>
  </si>
  <si>
    <t>(30.2967284421503, -97.6628774418235)</t>
  </si>
  <si>
    <t>Boggy Creek</t>
  </si>
  <si>
    <t>(30.2671137863245, -97.7146561391748)</t>
  </si>
  <si>
    <t>(30.3807056292111, -97.709893266737)</t>
  </si>
  <si>
    <t>Tannehill Branch</t>
  </si>
  <si>
    <t>(30.2905847336646, -97.6870422962789)</t>
  </si>
  <si>
    <t>Country Club West</t>
  </si>
  <si>
    <t>(30.2272490990315, -97.7270090877379)</t>
  </si>
  <si>
    <t>Buttermilk Branch</t>
  </si>
  <si>
    <t>(30.3264309439598, -97.6801461696263)</t>
  </si>
  <si>
    <t>Barton Creek</t>
  </si>
  <si>
    <t>(30.2636315522417, -97.7724721862967)</t>
  </si>
  <si>
    <t>Commons Ford Creek</t>
  </si>
  <si>
    <t>(30.3383451832842, -97.8905029134668)</t>
  </si>
  <si>
    <t>Slaughter Creek</t>
  </si>
  <si>
    <t>(30.148720588343, -97.7855514621234)</t>
  </si>
  <si>
    <t>Carson Creek</t>
  </si>
  <si>
    <t>(30.2267198090694, -97.6658995080543)</t>
  </si>
  <si>
    <t>Lake Creek</t>
  </si>
  <si>
    <t>(30.5138617537207, -97.6505947084764)</t>
  </si>
  <si>
    <t>(30.4648904768862, -97.7723456026666)</t>
  </si>
  <si>
    <t>(30.3047118124656, -97.8249784667949)</t>
  </si>
  <si>
    <t>Eanes Creek</t>
  </si>
  <si>
    <t>(30.2797989470389, -97.8116321189798)</t>
  </si>
  <si>
    <t>Dry Creek North</t>
  </si>
  <si>
    <t>(30.3363879889764, -97.7764289887686)</t>
  </si>
  <si>
    <t>(30.3408632512175, -97.7673652644218)</t>
  </si>
  <si>
    <t>(30.4270753738015, -97.8189122995303)</t>
  </si>
  <si>
    <t>Gilleland Creek</t>
  </si>
  <si>
    <t>(30.3407419154581, -97.565165418876)</t>
  </si>
  <si>
    <t>(30.3834836213739, -97.6024865806633)</t>
  </si>
  <si>
    <t>Harris Branch</t>
  </si>
  <si>
    <t>(30.4067097552292, -97.634401223212)</t>
  </si>
  <si>
    <t>Dry Creek East</t>
  </si>
  <si>
    <t>(30.1648277963366, -97.61619205509)</t>
  </si>
  <si>
    <t>South Fork Dry Creek</t>
  </si>
  <si>
    <t>(30.1398391618868, -97.6627686902185)</t>
  </si>
  <si>
    <t>Cuernavaca Creek</t>
  </si>
  <si>
    <t>(30.3393545973775, -97.8499864005853)</t>
  </si>
  <si>
    <t>Panther Hollow</t>
  </si>
  <si>
    <t>(30.3592239563876, -97.863581433337)</t>
  </si>
  <si>
    <t>Bear Creek West</t>
  </si>
  <si>
    <t>(30.3844980246511, -97.9093791807482)</t>
  </si>
  <si>
    <t>(30.2639043863676, -97.6853624246349)</t>
  </si>
  <si>
    <t>(30.3052158459362, -97.6984802250085)</t>
  </si>
  <si>
    <t>(30.3539767912428, -97.6981884505813)</t>
  </si>
  <si>
    <t>(30.3370775378455, -97.6992144585819)</t>
  </si>
  <si>
    <t>Taylor Slough North</t>
  </si>
  <si>
    <t>(30.3123187117084, -97.7701752528192)</t>
  </si>
  <si>
    <t>(30.4916682354364, -97.706994827401)</t>
  </si>
  <si>
    <t>Rinard Creek</t>
  </si>
  <si>
    <t>(30.1381095391546, -97.7739525398746)</t>
  </si>
  <si>
    <t>Waller Creek</t>
  </si>
  <si>
    <t>(30.2614263094405, -97.740226672103)</t>
  </si>
  <si>
    <t>Taylor Slough South</t>
  </si>
  <si>
    <t>(30.304844817043, -97.770525902771)</t>
  </si>
  <si>
    <t>(30.3031313311955, -97.7954056393826)</t>
  </si>
  <si>
    <t>(30.3594215307088, -97.7882950703081)</t>
  </si>
  <si>
    <t>(30.2626888121248, -97.668783861479)</t>
  </si>
  <si>
    <t>(30.3051779494087, -97.9577208626596)</t>
  </si>
  <si>
    <t>Sediment</t>
  </si>
  <si>
    <t>(30.2578665023896, -97.75298870742)</t>
  </si>
  <si>
    <t>(30.2856839169624, -97.7084574123465)</t>
  </si>
  <si>
    <t>West Bouldin Creek</t>
  </si>
  <si>
    <t>(30.2354047559263, -97.7719093529249)</t>
  </si>
  <si>
    <t>CRN1</t>
  </si>
  <si>
    <t>EBO2</t>
  </si>
  <si>
    <t>WLR1</t>
  </si>
  <si>
    <t>PAN1</t>
  </si>
  <si>
    <t>BRW1</t>
  </si>
  <si>
    <t>EBO1</t>
  </si>
  <si>
    <t>TAN1</t>
  </si>
  <si>
    <t>BOG3</t>
  </si>
  <si>
    <t>WBO3</t>
  </si>
  <si>
    <t>TAN3</t>
  </si>
  <si>
    <t>SHL1</t>
  </si>
  <si>
    <t>LWA3</t>
  </si>
  <si>
    <t>BMK3</t>
  </si>
  <si>
    <t>TYN1</t>
  </si>
  <si>
    <t>LKC2</t>
  </si>
  <si>
    <t>BOG1</t>
  </si>
  <si>
    <t>FOR4</t>
  </si>
  <si>
    <t>WBL2</t>
  </si>
  <si>
    <t>BLU1</t>
  </si>
  <si>
    <t>WMS1</t>
  </si>
  <si>
    <t>SBG1</t>
  </si>
  <si>
    <t>RIN1</t>
  </si>
  <si>
    <t>RDR1</t>
  </si>
  <si>
    <t>MAR1</t>
  </si>
  <si>
    <t>TYS1</t>
  </si>
  <si>
    <t>BEE1</t>
  </si>
  <si>
    <t>BEE2</t>
  </si>
  <si>
    <t>WBL1</t>
  </si>
  <si>
    <t>BUL3</t>
  </si>
  <si>
    <t>BLU3</t>
  </si>
  <si>
    <t>WLN5</t>
  </si>
  <si>
    <t>LWA1</t>
  </si>
  <si>
    <t>BOG2</t>
  </si>
  <si>
    <t>LWA4</t>
  </si>
  <si>
    <t>TAN2</t>
  </si>
  <si>
    <t>CCW2</t>
  </si>
  <si>
    <t>BMK1</t>
  </si>
  <si>
    <t>BAR1</t>
  </si>
  <si>
    <t>LBA1</t>
  </si>
  <si>
    <t>CMF1</t>
  </si>
  <si>
    <t>SLA1</t>
  </si>
  <si>
    <t>CAR1</t>
  </si>
  <si>
    <t>LKC1</t>
  </si>
  <si>
    <t>LKC3</t>
  </si>
  <si>
    <t>BEE3</t>
  </si>
  <si>
    <t>EAN2</t>
  </si>
  <si>
    <t>DRN1</t>
  </si>
  <si>
    <t>DRN2</t>
  </si>
  <si>
    <t>LBA2</t>
  </si>
  <si>
    <t>BUL4</t>
  </si>
  <si>
    <t>GIL3</t>
  </si>
  <si>
    <t>GIL4</t>
  </si>
  <si>
    <t>HRS2</t>
  </si>
  <si>
    <t>DRE2</t>
  </si>
  <si>
    <t>SFD1</t>
  </si>
  <si>
    <t>Stream_Length_ft</t>
  </si>
  <si>
    <t>EII_Reach</t>
  </si>
  <si>
    <t>CoA_Canopy_Watershed_#</t>
  </si>
  <si>
    <t>WATERSHED_Name</t>
  </si>
  <si>
    <t>Impervious_WPOBuffer_%</t>
  </si>
  <si>
    <t>Canopy_WPOBuffer _sqft</t>
  </si>
  <si>
    <t>Canopy_WPOBuffer_ %</t>
  </si>
  <si>
    <t>Canopy_EIIReach_sqft</t>
  </si>
  <si>
    <t>Canopy_300ft_Buffer_sqft</t>
  </si>
  <si>
    <t>Canopy_300ft_Buffer_%</t>
  </si>
  <si>
    <t>EIIReach_TotalArea_sqft</t>
  </si>
  <si>
    <t>Impervious_EIIReach_sqft</t>
  </si>
  <si>
    <t>Impervious_EIIReach_%</t>
  </si>
  <si>
    <t>Impervious_Buffer_300ft_%</t>
  </si>
  <si>
    <t>Canopy_EIIReach_%</t>
  </si>
  <si>
    <t>Impervious_WPOBuffer_sqft</t>
  </si>
  <si>
    <t>Impervious_Buffer_300ft_sqft</t>
  </si>
  <si>
    <t>I recalculated the geometry for all of the numbers in the SHAPE_AREA field so that it was in sqare feet. The numbers in these cells represent the Sum in the Statistics Window of the SHAPE_AREA Field.</t>
  </si>
  <si>
    <t>Watershed_total_Area_sqft</t>
  </si>
  <si>
    <t>Canopy_Watershed_sqft</t>
  </si>
  <si>
    <t>Canopy_300ftBuff_sqft</t>
  </si>
  <si>
    <t>Canopy_WPOBuff_sqft</t>
  </si>
  <si>
    <t>Canopy_WPOBuff_%</t>
  </si>
  <si>
    <t>Canopy_300ftBuff_%</t>
  </si>
  <si>
    <t>Canopy_Watershed_%</t>
  </si>
  <si>
    <t>Impervious_Watershed_sqft</t>
  </si>
  <si>
    <t>Impervious_Watershed_%</t>
  </si>
  <si>
    <t>Impervious_300ftBuff_sqft</t>
  </si>
  <si>
    <t>Impervious_300ftBuff_%</t>
  </si>
  <si>
    <t>Impervious_WPOBuff_sqft</t>
  </si>
  <si>
    <t>Impervious_WPOBuff_%</t>
  </si>
  <si>
    <t>Watershed_Name</t>
  </si>
  <si>
    <t>Watershed</t>
  </si>
  <si>
    <t>BOG</t>
  </si>
  <si>
    <t>LKC</t>
  </si>
  <si>
    <t>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</si>
</sst>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49" fontId="2" fillId="0" borderId="0" xfId="0" applyNumberFormat="1" applyFont="1"/>
    <xf numFmtId="49" fontId="0" fillId="0" borderId="0" xfId="0" applyNumberFormat="1"/>
    <xf numFmtId="1" fontId="3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0" fontId="0" fillId="2" borderId="0" xfId="0" applyFill="1"/>
    <xf numFmtId="49" fontId="2" fillId="2" borderId="0" xfId="0" applyNumberFormat="1" applyFont="1" applyFill="1"/>
    <xf numFmtId="1" fontId="0" fillId="2" borderId="0" xfId="0" applyNumberFormat="1" applyFill="1"/>
    <xf numFmtId="0" fontId="2" fillId="2" borderId="0" xfId="0" applyFont="1" applyFill="1"/>
    <xf numFmtId="1" fontId="2" fillId="2" borderId="0" xfId="0" applyNumberFormat="1" applyFont="1" applyFill="1"/>
    <xf numFmtId="0" fontId="0" fillId="3" borderId="0" xfId="0" applyFill="1"/>
    <xf numFmtId="49" fontId="0" fillId="2" borderId="0" xfId="0" applyNumberFormat="1" applyFill="1"/>
    <xf numFmtId="164" fontId="0" fillId="0" borderId="0" xfId="0" applyNumberFormat="1" applyFont="1"/>
    <xf numFmtId="1" fontId="0" fillId="0" borderId="0" xfId="0" applyNumberFormat="1" applyFont="1"/>
    <xf numFmtId="0" fontId="0" fillId="4" borderId="0" xfId="0" applyFill="1"/>
    <xf numFmtId="49" fontId="2" fillId="4" borderId="0" xfId="0" applyNumberFormat="1" applyFont="1" applyFill="1"/>
    <xf numFmtId="1" fontId="0" fillId="4" borderId="0" xfId="0" applyNumberFormat="1" applyFill="1"/>
    <xf numFmtId="0" fontId="2" fillId="4" borderId="0" xfId="0" applyFont="1" applyFill="1"/>
    <xf numFmtId="1" fontId="2" fillId="4" borderId="0" xfId="0" applyNumberFormat="1" applyFont="1" applyFill="1"/>
    <xf numFmtId="49" fontId="0" fillId="4" borderId="0" xfId="0" applyNumberFormat="1" applyFill="1"/>
    <xf numFmtId="0" fontId="0" fillId="5" borderId="0" xfId="0" applyFill="1"/>
    <xf numFmtId="49" fontId="2" fillId="5" borderId="0" xfId="0" applyNumberFormat="1" applyFont="1" applyFill="1"/>
    <xf numFmtId="1" fontId="0" fillId="5" borderId="0" xfId="0" applyNumberFormat="1" applyFill="1"/>
    <xf numFmtId="1" fontId="2" fillId="5" borderId="0" xfId="0" applyNumberFormat="1" applyFont="1" applyFill="1"/>
    <xf numFmtId="49" fontId="0" fillId="5" borderId="0" xfId="0" applyNumberFormat="1" applyFill="1"/>
    <xf numFmtId="0" fontId="3" fillId="4" borderId="0" xfId="0" applyFont="1" applyFill="1"/>
    <xf numFmtId="49" fontId="4" fillId="4" borderId="0" xfId="0" applyNumberFormat="1" applyFont="1" applyFill="1"/>
    <xf numFmtId="1" fontId="3" fillId="4" borderId="0" xfId="0" applyNumberFormat="1" applyFont="1" applyFill="1"/>
    <xf numFmtId="0" fontId="4" fillId="4" borderId="0" xfId="0" applyFont="1" applyFill="1"/>
    <xf numFmtId="1" fontId="4" fillId="4" borderId="0" xfId="0" applyNumberFormat="1" applyFont="1" applyFill="1"/>
    <xf numFmtId="0" fontId="3" fillId="2" borderId="0" xfId="0" applyFont="1" applyFill="1"/>
    <xf numFmtId="49" fontId="3" fillId="2" borderId="0" xfId="0" applyNumberFormat="1" applyFont="1" applyFill="1"/>
    <xf numFmtId="1" fontId="3" fillId="2" borderId="0" xfId="0" applyNumberFormat="1" applyFont="1" applyFill="1"/>
    <xf numFmtId="1" fontId="4" fillId="2" borderId="0" xfId="0" applyNumberFormat="1" applyFont="1" applyFill="1"/>
    <xf numFmtId="0" fontId="3" fillId="5" borderId="0" xfId="0" applyFont="1" applyFill="1"/>
    <xf numFmtId="49" fontId="4" fillId="5" borderId="0" xfId="0" applyNumberFormat="1" applyFont="1" applyFill="1"/>
    <xf numFmtId="1" fontId="3" fillId="5" borderId="0" xfId="0" applyNumberFormat="1" applyFont="1" applyFill="1"/>
    <xf numFmtId="1" fontId="4" fillId="5" borderId="0" xfId="0" applyNumberFormat="1" applyFont="1" applyFill="1"/>
    <xf numFmtId="0" fontId="0" fillId="0" borderId="0" xfId="0" applyFill="1"/>
    <xf numFmtId="1" fontId="0" fillId="0" borderId="0" xfId="0" applyNumberFormat="1" applyFill="1"/>
    <xf numFmtId="1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topLeftCell="A40" workbookViewId="0">
      <selection activeCell="B57" sqref="B57"/>
    </sheetView>
  </sheetViews>
  <sheetFormatPr defaultRowHeight="15" x14ac:dyDescent="0.25"/>
  <cols>
    <col min="1" max="1" width="25.5703125" bestFit="1" customWidth="1"/>
    <col min="2" max="2" width="20.140625" bestFit="1" customWidth="1"/>
    <col min="3" max="3" width="9.42578125" bestFit="1" customWidth="1"/>
    <col min="4" max="4" width="20.7109375" bestFit="1" customWidth="1"/>
    <col min="5" max="5" width="18.85546875" style="8" bestFit="1" customWidth="1"/>
    <col min="6" max="6" width="24" bestFit="1" customWidth="1"/>
    <col min="7" max="7" width="22.140625" style="8" bestFit="1" customWidth="1"/>
    <col min="8" max="8" width="20.140625" bestFit="1" customWidth="1"/>
    <col min="9" max="9" width="24.42578125" bestFit="1" customWidth="1"/>
    <col min="10" max="10" width="22.5703125" style="8" bestFit="1" customWidth="1"/>
    <col min="11" max="11" width="25.5703125" bestFit="1" customWidth="1"/>
    <col min="12" max="12" width="10.42578125" customWidth="1"/>
    <col min="13" max="13" width="22.85546875" bestFit="1" customWidth="1"/>
    <col min="14" max="14" width="16.85546875" bestFit="1" customWidth="1"/>
    <col min="15" max="15" width="24.28515625" bestFit="1" customWidth="1"/>
    <col min="16" max="16" width="22.42578125" style="8" bestFit="1" customWidth="1"/>
    <col min="17" max="17" width="27.140625" style="8" bestFit="1" customWidth="1"/>
    <col min="18" max="18" width="25.140625" bestFit="1" customWidth="1"/>
    <col min="19" max="19" width="28" bestFit="1" customWidth="1"/>
    <col min="20" max="20" width="26.140625" bestFit="1" customWidth="1"/>
    <col min="21" max="21" width="7" bestFit="1" customWidth="1"/>
    <col min="22" max="22" width="9.85546875" bestFit="1" customWidth="1"/>
    <col min="23" max="23" width="13.5703125" bestFit="1" customWidth="1"/>
    <col min="24" max="24" width="12.5703125" bestFit="1" customWidth="1"/>
    <col min="25" max="25" width="7.28515625" bestFit="1" customWidth="1"/>
    <col min="26" max="26" width="9" bestFit="1" customWidth="1"/>
    <col min="27" max="27" width="36.140625" bestFit="1" customWidth="1"/>
  </cols>
  <sheetData>
    <row r="1" spans="1:27" s="4" customFormat="1" x14ac:dyDescent="0.25">
      <c r="A1" s="4" t="s">
        <v>160</v>
      </c>
      <c r="B1" s="4" t="s">
        <v>161</v>
      </c>
      <c r="C1" s="4" t="s">
        <v>159</v>
      </c>
      <c r="D1" s="4" t="s">
        <v>165</v>
      </c>
      <c r="E1" s="7" t="s">
        <v>172</v>
      </c>
      <c r="F1" s="4" t="s">
        <v>163</v>
      </c>
      <c r="G1" s="7" t="s">
        <v>164</v>
      </c>
      <c r="H1" s="4" t="s">
        <v>161</v>
      </c>
      <c r="I1" s="4" t="s">
        <v>166</v>
      </c>
      <c r="J1" s="7" t="s">
        <v>167</v>
      </c>
      <c r="K1" s="4" t="s">
        <v>160</v>
      </c>
      <c r="L1" s="4" t="s">
        <v>159</v>
      </c>
      <c r="M1" s="4" t="s">
        <v>168</v>
      </c>
      <c r="N1" s="4" t="s">
        <v>158</v>
      </c>
      <c r="O1" s="4" t="s">
        <v>169</v>
      </c>
      <c r="P1" s="7" t="s">
        <v>170</v>
      </c>
      <c r="Q1" s="4" t="s">
        <v>173</v>
      </c>
      <c r="R1" s="4" t="s">
        <v>162</v>
      </c>
      <c r="S1" s="4" t="s">
        <v>174</v>
      </c>
      <c r="T1" s="4" t="s">
        <v>171</v>
      </c>
      <c r="U1" s="4" t="s">
        <v>1</v>
      </c>
      <c r="V1" s="4" t="s">
        <v>2</v>
      </c>
      <c r="W1" s="4" t="s">
        <v>3</v>
      </c>
      <c r="X1" s="4" t="s">
        <v>4</v>
      </c>
      <c r="Y1" s="4" t="s">
        <v>5</v>
      </c>
      <c r="Z1" s="4" t="s">
        <v>6</v>
      </c>
      <c r="AA1" s="4" t="s">
        <v>7</v>
      </c>
    </row>
    <row r="2" spans="1:27" s="10" customFormat="1" x14ac:dyDescent="0.25">
      <c r="A2">
        <v>56</v>
      </c>
      <c r="B2" t="s">
        <v>48</v>
      </c>
      <c r="C2" s="6" t="s">
        <v>140</v>
      </c>
      <c r="D2">
        <v>86122173.212511003</v>
      </c>
      <c r="E2" s="8">
        <f>D2/M2*100</f>
        <v>50.631962628762714</v>
      </c>
      <c r="F2">
        <v>27078415.67052</v>
      </c>
      <c r="G2" s="8">
        <f>F2/D2*100</f>
        <v>31.441862949396992</v>
      </c>
      <c r="H2" t="s">
        <v>48</v>
      </c>
      <c r="I2">
        <v>58488850.066546001</v>
      </c>
      <c r="J2" s="9">
        <f>I2/D2*100</f>
        <v>67.913811141553154</v>
      </c>
      <c r="K2">
        <v>56</v>
      </c>
      <c r="L2" s="6" t="s">
        <v>140</v>
      </c>
      <c r="M2">
        <v>170094479.33899999</v>
      </c>
      <c r="N2">
        <v>117272.15077199999</v>
      </c>
      <c r="O2">
        <v>62410405.562021904</v>
      </c>
      <c r="P2" s="9">
        <f>O2/M2*100</f>
        <v>36.691611511763028</v>
      </c>
      <c r="Q2" s="9">
        <v>2848565.4905489199</v>
      </c>
      <c r="R2" s="9">
        <f>Q2/O2*100</f>
        <v>4.564247684175176</v>
      </c>
      <c r="S2">
        <v>16138770.218890199</v>
      </c>
      <c r="T2" s="9">
        <f>S2/O2*100</f>
        <v>25.8591016570977</v>
      </c>
      <c r="U2">
        <v>879</v>
      </c>
      <c r="V2" t="s">
        <v>9</v>
      </c>
      <c r="W2" t="s">
        <v>10</v>
      </c>
      <c r="X2">
        <v>28.48</v>
      </c>
      <c r="Y2">
        <v>0.20300000000000001</v>
      </c>
      <c r="Z2">
        <v>18.96</v>
      </c>
      <c r="AA2" t="s">
        <v>49</v>
      </c>
    </row>
    <row r="3" spans="1:27" x14ac:dyDescent="0.25">
      <c r="A3">
        <v>30</v>
      </c>
      <c r="B3" s="2" t="s">
        <v>30</v>
      </c>
      <c r="C3" s="5" t="s">
        <v>128</v>
      </c>
      <c r="D3">
        <v>34139824.211117998</v>
      </c>
      <c r="E3" s="8">
        <f>D3/M3*100</f>
        <v>66.025424134664462</v>
      </c>
      <c r="F3">
        <v>5695944.0661439998</v>
      </c>
      <c r="G3" s="8">
        <f>F3/D3*100</f>
        <v>16.684163430135808</v>
      </c>
      <c r="H3" s="2" t="s">
        <v>30</v>
      </c>
      <c r="I3" s="2">
        <v>27346038.550232001</v>
      </c>
      <c r="J3" s="9">
        <f>I3/D3*100</f>
        <v>80.100115282159152</v>
      </c>
      <c r="K3">
        <v>30</v>
      </c>
      <c r="L3" s="5" t="s">
        <v>128</v>
      </c>
      <c r="M3" s="2">
        <v>51707088.0779</v>
      </c>
      <c r="N3" s="2">
        <v>54484.020252000002</v>
      </c>
      <c r="O3" s="2">
        <v>7683243.8021237003</v>
      </c>
      <c r="P3" s="9">
        <f>O3/M3*100</f>
        <v>14.859169386116672</v>
      </c>
      <c r="Q3" s="9">
        <v>483171.27490482997</v>
      </c>
      <c r="R3" s="9">
        <f>Q3/O3*100</f>
        <v>6.288636510158355</v>
      </c>
      <c r="S3" s="2">
        <v>3017325.6936911</v>
      </c>
      <c r="T3" s="9">
        <f>S3/O3*100</f>
        <v>39.271507860483233</v>
      </c>
      <c r="U3" s="2">
        <v>319</v>
      </c>
      <c r="V3" s="2" t="s">
        <v>9</v>
      </c>
      <c r="W3" s="2" t="s">
        <v>10</v>
      </c>
      <c r="X3" s="2">
        <v>12.43</v>
      </c>
      <c r="Y3" s="2">
        <v>3.36</v>
      </c>
      <c r="Z3" s="2">
        <v>0.34</v>
      </c>
      <c r="AA3" s="2" t="s">
        <v>94</v>
      </c>
    </row>
    <row r="4" spans="1:27" x14ac:dyDescent="0.25">
      <c r="A4">
        <v>31</v>
      </c>
      <c r="B4" t="s">
        <v>30</v>
      </c>
      <c r="C4" s="6" t="s">
        <v>129</v>
      </c>
      <c r="D4">
        <v>20354320.382197998</v>
      </c>
      <c r="E4" s="8">
        <f>D4/M4*100</f>
        <v>68.819153214615795</v>
      </c>
      <c r="F4">
        <v>4188925.4769859998</v>
      </c>
      <c r="G4" s="8">
        <f>F4/D4*100</f>
        <v>20.580031159623768</v>
      </c>
      <c r="H4" t="s">
        <v>30</v>
      </c>
      <c r="I4">
        <v>16757399.354602</v>
      </c>
      <c r="J4" s="9">
        <f>I4/D4*100</f>
        <v>82.328464129208228</v>
      </c>
      <c r="K4">
        <v>31</v>
      </c>
      <c r="L4" s="6" t="s">
        <v>129</v>
      </c>
      <c r="M4">
        <v>29576534.193500001</v>
      </c>
      <c r="N4">
        <v>31168.676640999998</v>
      </c>
      <c r="O4">
        <v>2651841.4611789398</v>
      </c>
      <c r="P4" s="9">
        <f>O4/M4*100</f>
        <v>8.9660318001753279</v>
      </c>
      <c r="Q4" s="9">
        <v>10817.411395347999</v>
      </c>
      <c r="R4" s="9">
        <f>Q4/O4*100</f>
        <v>0.40792074314046128</v>
      </c>
      <c r="S4">
        <v>1515368.5269810201</v>
      </c>
      <c r="T4" s="9">
        <f>S4/O4*100</f>
        <v>57.144009141003728</v>
      </c>
      <c r="U4">
        <v>322</v>
      </c>
      <c r="V4" t="s">
        <v>9</v>
      </c>
      <c r="W4" t="s">
        <v>10</v>
      </c>
      <c r="X4">
        <v>12.67</v>
      </c>
      <c r="Y4">
        <v>2.37</v>
      </c>
      <c r="Z4">
        <v>2.2400000000000002</v>
      </c>
      <c r="AA4" t="s">
        <v>31</v>
      </c>
    </row>
    <row r="5" spans="1:27" x14ac:dyDescent="0.25">
      <c r="A5">
        <v>73</v>
      </c>
      <c r="B5" t="s">
        <v>30</v>
      </c>
      <c r="C5" s="6" t="s">
        <v>147</v>
      </c>
      <c r="D5">
        <v>11614624.757948</v>
      </c>
      <c r="E5" s="8">
        <f>D5/M5*100</f>
        <v>58.485690698178097</v>
      </c>
      <c r="F5">
        <v>1047494.7711369999</v>
      </c>
      <c r="G5" s="8">
        <f>F5/D5*100</f>
        <v>9.0187568945797345</v>
      </c>
      <c r="H5" t="s">
        <v>30</v>
      </c>
      <c r="I5">
        <v>9175103.5292809997</v>
      </c>
      <c r="J5" s="9">
        <f>I5/D5*100</f>
        <v>78.996125320384436</v>
      </c>
      <c r="K5">
        <v>73</v>
      </c>
      <c r="L5" s="6" t="s">
        <v>147</v>
      </c>
      <c r="M5">
        <v>19858916.9749</v>
      </c>
      <c r="N5">
        <v>19289.572281000001</v>
      </c>
      <c r="O5">
        <v>5791697.6832710803</v>
      </c>
      <c r="P5" s="9">
        <f>O5/M5*100</f>
        <v>29.164217215829535</v>
      </c>
      <c r="Q5" s="9">
        <v>205631.869392511</v>
      </c>
      <c r="R5" s="9">
        <f>Q5/O5*100</f>
        <v>3.5504593063699526</v>
      </c>
      <c r="S5">
        <v>2536195.9306488698</v>
      </c>
      <c r="T5" s="9">
        <f>S5/O5*100</f>
        <v>43.790198821573455</v>
      </c>
      <c r="U5">
        <v>1104</v>
      </c>
      <c r="V5" t="s">
        <v>9</v>
      </c>
      <c r="W5" t="s">
        <v>10</v>
      </c>
      <c r="X5">
        <v>15.67</v>
      </c>
      <c r="Y5">
        <v>2.31</v>
      </c>
      <c r="Z5">
        <v>1.37</v>
      </c>
      <c r="AA5" t="s">
        <v>59</v>
      </c>
    </row>
    <row r="6" spans="1:27" x14ac:dyDescent="0.25">
      <c r="A6">
        <v>19</v>
      </c>
      <c r="B6" t="s">
        <v>20</v>
      </c>
      <c r="C6" s="5" t="s">
        <v>121</v>
      </c>
      <c r="D6">
        <v>1969336.716486</v>
      </c>
      <c r="E6" s="8">
        <f>D6/M6*100</f>
        <v>59.10049510136475</v>
      </c>
      <c r="F6">
        <v>893227.79454399995</v>
      </c>
      <c r="G6" s="8">
        <f>F6/D6*100</f>
        <v>45.356783685922302</v>
      </c>
      <c r="H6" t="s">
        <v>20</v>
      </c>
      <c r="I6">
        <v>1617945.6566570001</v>
      </c>
      <c r="J6" s="9">
        <f>I6/D6*100</f>
        <v>82.156882726687442</v>
      </c>
      <c r="K6">
        <v>19</v>
      </c>
      <c r="L6" s="5" t="s">
        <v>121</v>
      </c>
      <c r="M6">
        <v>3332183.1113399998</v>
      </c>
      <c r="N6">
        <v>2438.5198289999998</v>
      </c>
      <c r="O6">
        <v>1178406.8359260701</v>
      </c>
      <c r="P6" s="9">
        <f>O6/M6*100</f>
        <v>35.364408153794017</v>
      </c>
      <c r="Q6" s="9">
        <v>350233.91197392897</v>
      </c>
      <c r="R6" s="9">
        <f>Q6/O6*100</f>
        <v>29.720967436402557</v>
      </c>
      <c r="S6">
        <v>385572.30243495002</v>
      </c>
      <c r="T6" s="9">
        <f>S6/O6*100</f>
        <v>32.71979512338298</v>
      </c>
      <c r="U6">
        <v>180</v>
      </c>
      <c r="V6" t="s">
        <v>9</v>
      </c>
      <c r="W6" t="s">
        <v>10</v>
      </c>
      <c r="X6">
        <v>27.69</v>
      </c>
      <c r="Y6">
        <v>8.0000000000000002E-3</v>
      </c>
      <c r="Z6">
        <v>5.52</v>
      </c>
      <c r="AA6" t="s">
        <v>21</v>
      </c>
    </row>
    <row r="7" spans="1:27" x14ac:dyDescent="0.25">
      <c r="A7">
        <v>35</v>
      </c>
      <c r="B7" t="s">
        <v>20</v>
      </c>
      <c r="C7" s="6" t="s">
        <v>132</v>
      </c>
      <c r="D7">
        <v>6112005.3114139996</v>
      </c>
      <c r="E7" s="8">
        <f>D7/M7*100</f>
        <v>29.727605932841701</v>
      </c>
      <c r="F7">
        <v>1784984.6741150001</v>
      </c>
      <c r="G7" s="8">
        <f>F7/D7*100</f>
        <v>29.204566802021443</v>
      </c>
      <c r="H7" t="s">
        <v>20</v>
      </c>
      <c r="I7">
        <v>4503262.7371159997</v>
      </c>
      <c r="J7" s="9">
        <f>I7/D7*100</f>
        <v>73.678972901189766</v>
      </c>
      <c r="K7">
        <v>35</v>
      </c>
      <c r="L7" s="6" t="s">
        <v>132</v>
      </c>
      <c r="M7">
        <v>20560032.063200001</v>
      </c>
      <c r="N7">
        <v>11113.831488</v>
      </c>
      <c r="O7">
        <v>13572318.159248199</v>
      </c>
      <c r="P7" s="9">
        <f>O7/M7*100</f>
        <v>66.013117671839751</v>
      </c>
      <c r="Q7" s="9">
        <v>299436.86207017303</v>
      </c>
      <c r="R7" s="9">
        <f>Q7/O7*100</f>
        <v>2.2062322630282303</v>
      </c>
      <c r="S7">
        <v>2576014.3135207798</v>
      </c>
      <c r="T7" s="9">
        <f>S7/O7*100</f>
        <v>18.979913993288459</v>
      </c>
      <c r="U7">
        <v>362</v>
      </c>
      <c r="V7" t="s">
        <v>9</v>
      </c>
      <c r="W7" t="s">
        <v>10</v>
      </c>
      <c r="X7">
        <v>23.12</v>
      </c>
      <c r="Y7">
        <v>0.64900000000000002</v>
      </c>
      <c r="Z7">
        <v>3.73</v>
      </c>
      <c r="AA7" t="s">
        <v>34</v>
      </c>
    </row>
    <row r="8" spans="1:27" x14ac:dyDescent="0.25">
      <c r="A8">
        <v>55</v>
      </c>
      <c r="B8" t="s">
        <v>46</v>
      </c>
      <c r="C8" s="6" t="s">
        <v>139</v>
      </c>
      <c r="D8">
        <v>3111640.6138089998</v>
      </c>
      <c r="E8" s="8">
        <f>D8/M8*100</f>
        <v>18.093093590206994</v>
      </c>
      <c r="F8">
        <v>1275628.7243290001</v>
      </c>
      <c r="G8" s="8">
        <f>F8/D8*100</f>
        <v>40.995374551545218</v>
      </c>
      <c r="H8" t="s">
        <v>46</v>
      </c>
      <c r="I8">
        <v>1934677.268595</v>
      </c>
      <c r="J8" s="9">
        <f>I8/D8*100</f>
        <v>62.175472964621591</v>
      </c>
      <c r="K8">
        <v>55</v>
      </c>
      <c r="L8" s="6" t="s">
        <v>139</v>
      </c>
      <c r="M8">
        <v>17197946.8204</v>
      </c>
      <c r="N8">
        <v>23562.769832000002</v>
      </c>
      <c r="O8">
        <v>13851718.848505899</v>
      </c>
      <c r="P8" s="9">
        <f>O8/M8*100</f>
        <v>80.542863593898048</v>
      </c>
      <c r="Q8" s="9">
        <v>2292406.3106595301</v>
      </c>
      <c r="R8" s="9">
        <f>Q8/O8*100</f>
        <v>16.54961622980673</v>
      </c>
      <c r="S8">
        <v>3474982.5928557999</v>
      </c>
      <c r="T8" s="9">
        <f>S8/O8*100</f>
        <v>25.087013610809933</v>
      </c>
      <c r="U8">
        <v>851</v>
      </c>
      <c r="V8" t="s">
        <v>9</v>
      </c>
      <c r="W8" t="s">
        <v>10</v>
      </c>
      <c r="X8">
        <v>28.84</v>
      </c>
      <c r="Y8">
        <v>0.08</v>
      </c>
      <c r="Z8">
        <v>1.62</v>
      </c>
      <c r="AA8" t="s">
        <v>47</v>
      </c>
    </row>
    <row r="9" spans="1:27" s="10" customFormat="1" x14ac:dyDescent="0.25">
      <c r="A9">
        <v>121</v>
      </c>
      <c r="B9" t="s">
        <v>46</v>
      </c>
      <c r="C9" s="5" t="s">
        <v>115</v>
      </c>
      <c r="D9">
        <v>2267886.5581299998</v>
      </c>
      <c r="E9" s="8">
        <f>D9/M9*100</f>
        <v>15.371804384901877</v>
      </c>
      <c r="F9">
        <v>100231.77245400001</v>
      </c>
      <c r="G9" s="8">
        <f>F9/D9*100</f>
        <v>4.4196113820016976</v>
      </c>
      <c r="H9" t="s">
        <v>46</v>
      </c>
      <c r="I9">
        <v>405714.92222000001</v>
      </c>
      <c r="J9" s="9">
        <f>I9/D9*100</f>
        <v>17.889559809135022</v>
      </c>
      <c r="K9">
        <v>121</v>
      </c>
      <c r="L9" s="5" t="s">
        <v>115</v>
      </c>
      <c r="M9">
        <v>14753548.1284</v>
      </c>
      <c r="N9">
        <v>3264.113445</v>
      </c>
      <c r="O9">
        <v>12385428.797925301</v>
      </c>
      <c r="P9" s="9">
        <f>O9/M9*100</f>
        <v>83.948814821594254</v>
      </c>
      <c r="Q9" s="9">
        <v>203386.48399593099</v>
      </c>
      <c r="R9" s="9">
        <f>Q9/O9*100</f>
        <v>1.642143258132496</v>
      </c>
      <c r="S9">
        <v>1792965.55897132</v>
      </c>
      <c r="T9" s="9">
        <f>S9/O9*100</f>
        <v>14.476410855243557</v>
      </c>
      <c r="U9">
        <v>3861</v>
      </c>
      <c r="V9" t="s">
        <v>9</v>
      </c>
      <c r="W9" t="s">
        <v>10</v>
      </c>
      <c r="X9">
        <v>24.45</v>
      </c>
      <c r="Y9">
        <v>1.96</v>
      </c>
      <c r="Z9">
        <v>1.1000000000000001</v>
      </c>
      <c r="AA9" t="s">
        <v>84</v>
      </c>
    </row>
    <row r="10" spans="1:27" s="10" customFormat="1" x14ac:dyDescent="0.25">
      <c r="A10" s="10">
        <v>13</v>
      </c>
      <c r="B10" s="13" t="s">
        <v>39</v>
      </c>
      <c r="C10" s="11" t="s">
        <v>118</v>
      </c>
      <c r="D10" s="10">
        <v>23139912.716453999</v>
      </c>
      <c r="E10" s="12">
        <f>D10/M10*100</f>
        <v>30.23456008024495</v>
      </c>
      <c r="F10" s="10">
        <v>5718057.0123150004</v>
      </c>
      <c r="G10" s="12">
        <f>F10/D10*100</f>
        <v>24.710797669729693</v>
      </c>
      <c r="H10" s="13" t="s">
        <v>39</v>
      </c>
      <c r="I10" s="13">
        <v>16079709.890593</v>
      </c>
      <c r="J10" s="14">
        <f>I10/D10*100</f>
        <v>69.4890688985152</v>
      </c>
      <c r="K10" s="10">
        <v>13</v>
      </c>
      <c r="L10" s="11" t="s">
        <v>118</v>
      </c>
      <c r="M10" s="13">
        <v>76534643.318900004</v>
      </c>
      <c r="N10" s="13">
        <v>64917.577622999997</v>
      </c>
      <c r="O10" s="13">
        <v>46900346.581523597</v>
      </c>
      <c r="P10" s="14">
        <f>O10/M10*100</f>
        <v>61.279891755818369</v>
      </c>
      <c r="Q10" s="14">
        <v>5730895.18735498</v>
      </c>
      <c r="R10" s="14">
        <f>Q10/O10*100</f>
        <v>12.219302425395441</v>
      </c>
      <c r="S10" s="13">
        <v>20354648.866632901</v>
      </c>
      <c r="T10" s="14">
        <f>S10/O10*100</f>
        <v>43.399783477616388</v>
      </c>
      <c r="U10" s="13">
        <v>493</v>
      </c>
      <c r="V10" s="13" t="s">
        <v>9</v>
      </c>
      <c r="W10" s="13" t="s">
        <v>10</v>
      </c>
      <c r="X10" s="13">
        <v>29.93</v>
      </c>
      <c r="Y10" s="13">
        <v>8.0000000000000002E-3</v>
      </c>
      <c r="Z10" s="13">
        <v>10.66</v>
      </c>
      <c r="AA10" s="13" t="s">
        <v>96</v>
      </c>
    </row>
    <row r="11" spans="1:27" s="10" customFormat="1" x14ac:dyDescent="0.25">
      <c r="A11" s="10">
        <v>50</v>
      </c>
      <c r="B11" s="10" t="s">
        <v>39</v>
      </c>
      <c r="C11" s="16" t="s">
        <v>135</v>
      </c>
      <c r="D11" s="10">
        <v>10966076.898956999</v>
      </c>
      <c r="E11" s="12">
        <f>D11/M11*100</f>
        <v>27.86824936033047</v>
      </c>
      <c r="F11" s="10">
        <v>1799862.3175919999</v>
      </c>
      <c r="G11" s="12">
        <f>F11/D11*100</f>
        <v>16.413001059323118</v>
      </c>
      <c r="H11" s="10" t="s">
        <v>39</v>
      </c>
      <c r="I11" s="10">
        <v>4692771.2151680002</v>
      </c>
      <c r="J11" s="14">
        <f>I11/D11*100</f>
        <v>42.793528245405035</v>
      </c>
      <c r="K11" s="10">
        <v>50</v>
      </c>
      <c r="L11" s="16" t="s">
        <v>135</v>
      </c>
      <c r="M11" s="10">
        <v>39349715.7183</v>
      </c>
      <c r="N11" s="10">
        <v>18883.341904000001</v>
      </c>
      <c r="O11" s="10">
        <v>25301723.2519366</v>
      </c>
      <c r="P11" s="14">
        <f>O11/M11*100</f>
        <v>64.299634165259718</v>
      </c>
      <c r="Q11" s="14">
        <v>2177389.3358025998</v>
      </c>
      <c r="R11" s="14">
        <f>Q11/O11*100</f>
        <v>8.6056958023044618</v>
      </c>
      <c r="S11" s="10">
        <v>5308867.1808604496</v>
      </c>
      <c r="T11" s="14">
        <f>S11/O11*100</f>
        <v>20.982235589246308</v>
      </c>
      <c r="U11" s="10">
        <v>837</v>
      </c>
      <c r="V11" s="10" t="s">
        <v>9</v>
      </c>
      <c r="W11" s="10" t="s">
        <v>10</v>
      </c>
      <c r="X11" s="10">
        <v>25.5</v>
      </c>
      <c r="Y11" s="10">
        <v>2.1999999999999999E-2</v>
      </c>
      <c r="Z11" s="10">
        <v>2.4300000000000002</v>
      </c>
      <c r="AA11" s="10" t="s">
        <v>40</v>
      </c>
    </row>
    <row r="12" spans="1:27" x14ac:dyDescent="0.25">
      <c r="A12" s="10">
        <v>111</v>
      </c>
      <c r="B12" s="13" t="s">
        <v>39</v>
      </c>
      <c r="C12" s="11" t="s">
        <v>110</v>
      </c>
      <c r="D12" s="10">
        <v>17474780.016304001</v>
      </c>
      <c r="E12" s="12">
        <f>D12/M12*100</f>
        <v>30.540556627155439</v>
      </c>
      <c r="F12" s="10">
        <v>3103445.610506</v>
      </c>
      <c r="G12" s="12">
        <f>F12/D12*100</f>
        <v>17.759568976607888</v>
      </c>
      <c r="H12" s="13" t="s">
        <v>39</v>
      </c>
      <c r="I12" s="13">
        <v>9833753.9135519993</v>
      </c>
      <c r="J12" s="14">
        <f>I12/D12*100</f>
        <v>56.273978295446859</v>
      </c>
      <c r="K12" s="10">
        <v>111</v>
      </c>
      <c r="L12" s="11" t="s">
        <v>110</v>
      </c>
      <c r="M12" s="13">
        <v>57218276.109499998</v>
      </c>
      <c r="N12" s="13">
        <v>26171.193877999998</v>
      </c>
      <c r="O12" s="13">
        <v>39110923.980475202</v>
      </c>
      <c r="P12" s="14">
        <f>O12/M12*100</f>
        <v>68.353901305288673</v>
      </c>
      <c r="Q12" s="14">
        <v>2766308.55524245</v>
      </c>
      <c r="R12" s="14">
        <f>Q12/O12*100</f>
        <v>7.0729818518821892</v>
      </c>
      <c r="S12" s="13">
        <v>8541607.2807825599</v>
      </c>
      <c r="T12" s="14">
        <f>S12/O12*100</f>
        <v>21.839441290230489</v>
      </c>
      <c r="U12" s="13">
        <v>2754</v>
      </c>
      <c r="V12" s="13" t="s">
        <v>9</v>
      </c>
      <c r="W12" s="13" t="s">
        <v>10</v>
      </c>
      <c r="X12" s="13">
        <v>21.79</v>
      </c>
      <c r="Y12" s="13">
        <v>1.4500000000000001E-2</v>
      </c>
      <c r="Z12" s="13">
        <v>2.15</v>
      </c>
      <c r="AA12" s="13" t="s">
        <v>100</v>
      </c>
    </row>
    <row r="13" spans="1:27" x14ac:dyDescent="0.25">
      <c r="A13">
        <v>102</v>
      </c>
      <c r="B13" t="s">
        <v>79</v>
      </c>
      <c r="C13" s="6" t="s">
        <v>107</v>
      </c>
      <c r="D13">
        <v>35062697.145452999</v>
      </c>
      <c r="E13" s="8">
        <f>D13/M13*100</f>
        <v>58.50934485797692</v>
      </c>
      <c r="F13">
        <v>7803426.773085</v>
      </c>
      <c r="G13" s="8">
        <f>F13/D13*100</f>
        <v>22.255637496207171</v>
      </c>
      <c r="H13" t="s">
        <v>79</v>
      </c>
      <c r="I13">
        <v>23453403.516683001</v>
      </c>
      <c r="J13" s="9">
        <f>I13/D13*100</f>
        <v>66.889901308475032</v>
      </c>
      <c r="K13">
        <v>102</v>
      </c>
      <c r="L13" s="6" t="s">
        <v>107</v>
      </c>
      <c r="M13">
        <v>59926661.682099998</v>
      </c>
      <c r="N13">
        <v>40691.531733000003</v>
      </c>
      <c r="O13">
        <v>16040227.1234826</v>
      </c>
      <c r="P13" s="9">
        <f>O13/M13*100</f>
        <v>26.766428619990677</v>
      </c>
      <c r="Q13" s="9">
        <v>435270.62635936699</v>
      </c>
      <c r="R13" s="9">
        <f>Q13/O13*100</f>
        <v>2.7136188472178095</v>
      </c>
      <c r="S13">
        <v>3337777.1156404801</v>
      </c>
      <c r="T13" s="9">
        <f>S13/O13*100</f>
        <v>20.808789613421592</v>
      </c>
      <c r="U13">
        <v>1224</v>
      </c>
      <c r="V13" t="s">
        <v>9</v>
      </c>
      <c r="W13" t="s">
        <v>10</v>
      </c>
      <c r="X13">
        <v>8.82</v>
      </c>
      <c r="Y13">
        <v>1.19</v>
      </c>
      <c r="Z13">
        <v>0.37</v>
      </c>
      <c r="AA13" t="s">
        <v>80</v>
      </c>
    </row>
    <row r="14" spans="1:27" x14ac:dyDescent="0.25">
      <c r="A14">
        <v>33</v>
      </c>
      <c r="B14" t="s">
        <v>32</v>
      </c>
      <c r="C14" s="6" t="s">
        <v>131</v>
      </c>
      <c r="D14">
        <v>70190752.899176002</v>
      </c>
      <c r="E14" s="8">
        <f>D14/M14*100</f>
        <v>62.347451145810773</v>
      </c>
      <c r="F14">
        <v>11455502.671339</v>
      </c>
      <c r="G14" s="8">
        <f>F14/D14*100</f>
        <v>16.320529696830594</v>
      </c>
      <c r="H14" t="s">
        <v>32</v>
      </c>
      <c r="I14">
        <v>38212623.454281002</v>
      </c>
      <c r="J14" s="9">
        <f>I14/D14*100</f>
        <v>54.441107804001909</v>
      </c>
      <c r="K14">
        <v>33</v>
      </c>
      <c r="L14" s="6" t="s">
        <v>131</v>
      </c>
      <c r="M14">
        <v>112579987.809</v>
      </c>
      <c r="N14">
        <v>63280.690723</v>
      </c>
      <c r="O14">
        <v>13177807.538274201</v>
      </c>
      <c r="P14" s="9">
        <f>O14/M14*100</f>
        <v>11.705284211463313</v>
      </c>
      <c r="Q14" s="9">
        <v>130176.974856267</v>
      </c>
      <c r="R14" s="9">
        <f>Q14/O14*100</f>
        <v>0.98785002344415251</v>
      </c>
      <c r="S14">
        <v>1692667.68735077</v>
      </c>
      <c r="T14" s="9">
        <f>S14/O14*100</f>
        <v>12.844835397956086</v>
      </c>
      <c r="U14">
        <v>349</v>
      </c>
      <c r="V14" t="s">
        <v>9</v>
      </c>
      <c r="W14" t="s">
        <v>10</v>
      </c>
      <c r="X14">
        <v>16.02</v>
      </c>
      <c r="Y14">
        <v>0.63200000000000001</v>
      </c>
      <c r="Z14">
        <v>0.76</v>
      </c>
      <c r="AA14" t="s">
        <v>33</v>
      </c>
    </row>
    <row r="15" spans="1:27" x14ac:dyDescent="0.25">
      <c r="A15">
        <v>81</v>
      </c>
      <c r="B15" t="s">
        <v>32</v>
      </c>
      <c r="C15" s="6" t="s">
        <v>152</v>
      </c>
      <c r="D15">
        <v>22167126.214455001</v>
      </c>
      <c r="E15" s="8">
        <f>D15/M15*100</f>
        <v>58.9308163814907</v>
      </c>
      <c r="F15">
        <v>3438039.422973</v>
      </c>
      <c r="G15" s="8">
        <f>F15/D15*100</f>
        <v>15.509630746501921</v>
      </c>
      <c r="H15" t="s">
        <v>32</v>
      </c>
      <c r="I15">
        <v>12897473.958668999</v>
      </c>
      <c r="J15" s="9">
        <f>I15/D15*100</f>
        <v>58.182886829320537</v>
      </c>
      <c r="K15">
        <v>81</v>
      </c>
      <c r="L15" s="6" t="s">
        <v>152</v>
      </c>
      <c r="M15">
        <v>37615508.447999999</v>
      </c>
      <c r="N15">
        <v>23562.769832000002</v>
      </c>
      <c r="O15">
        <v>10952032.4493817</v>
      </c>
      <c r="P15" s="9">
        <f>O15/M15*100</f>
        <v>29.115736836368654</v>
      </c>
      <c r="Q15" s="9">
        <v>197348.181421332</v>
      </c>
      <c r="R15" s="9">
        <f>Q15/O15*100</f>
        <v>1.8019320371213232</v>
      </c>
      <c r="S15">
        <v>2051770.33864441</v>
      </c>
      <c r="T15" s="9">
        <f>S15/O15*100</f>
        <v>18.734151383565738</v>
      </c>
      <c r="U15">
        <v>1164</v>
      </c>
      <c r="V15" t="s">
        <v>9</v>
      </c>
      <c r="W15" t="s">
        <v>10</v>
      </c>
      <c r="X15">
        <v>13.36</v>
      </c>
      <c r="Y15">
        <v>0.71199999999999997</v>
      </c>
      <c r="Z15">
        <v>0.52</v>
      </c>
      <c r="AA15" t="s">
        <v>65</v>
      </c>
    </row>
    <row r="16" spans="1:27" x14ac:dyDescent="0.25">
      <c r="A16">
        <v>67</v>
      </c>
      <c r="B16" t="s">
        <v>54</v>
      </c>
      <c r="C16" s="6" t="s">
        <v>144</v>
      </c>
      <c r="D16">
        <v>24371062.373523001</v>
      </c>
      <c r="E16" s="8">
        <f>D16/M16*100</f>
        <v>25.409197550552271</v>
      </c>
      <c r="F16">
        <v>7037889.0079229996</v>
      </c>
      <c r="G16" s="8">
        <f>F16/D16*100</f>
        <v>28.878055868295029</v>
      </c>
      <c r="H16" t="s">
        <v>54</v>
      </c>
      <c r="I16">
        <v>15120814.453822</v>
      </c>
      <c r="J16" s="9">
        <f>I16/D16*100</f>
        <v>62.044133415576596</v>
      </c>
      <c r="K16">
        <v>67</v>
      </c>
      <c r="L16" s="6" t="s">
        <v>144</v>
      </c>
      <c r="M16">
        <v>95914333.087599993</v>
      </c>
      <c r="N16">
        <v>55375.116148000001</v>
      </c>
      <c r="O16">
        <v>44957034.3097995</v>
      </c>
      <c r="P16" s="9">
        <f>O16/M16*100</f>
        <v>46.872071006050334</v>
      </c>
      <c r="Q16" s="9">
        <v>4610121.7642884497</v>
      </c>
      <c r="R16" s="9">
        <f>Q16/O16*100</f>
        <v>10.254505963449549</v>
      </c>
      <c r="S16">
        <v>12140588.839528</v>
      </c>
      <c r="T16" s="9">
        <f>S16/O16*100</f>
        <v>27.004870374382449</v>
      </c>
      <c r="U16">
        <v>1094</v>
      </c>
      <c r="V16" t="s">
        <v>9</v>
      </c>
      <c r="W16" t="s">
        <v>10</v>
      </c>
      <c r="X16">
        <v>11.48</v>
      </c>
      <c r="Y16">
        <v>1.84</v>
      </c>
      <c r="Z16">
        <v>1.1499999999999999</v>
      </c>
      <c r="AA16" t="s">
        <v>55</v>
      </c>
    </row>
    <row r="17" spans="1:27" x14ac:dyDescent="0.25">
      <c r="A17">
        <v>54</v>
      </c>
      <c r="B17" t="s">
        <v>44</v>
      </c>
      <c r="C17" s="6" t="s">
        <v>138</v>
      </c>
      <c r="D17">
        <v>14237271.928572999</v>
      </c>
      <c r="E17" s="8">
        <f>D17/M17*100</f>
        <v>31.603100113917321</v>
      </c>
      <c r="F17">
        <v>2194993.9076149999</v>
      </c>
      <c r="G17" s="8">
        <f>F17/D17*100</f>
        <v>15.417236663225017</v>
      </c>
      <c r="H17" t="s">
        <v>44</v>
      </c>
      <c r="I17">
        <v>9363280.8879320007</v>
      </c>
      <c r="J17" s="9">
        <f>I17/D17*100</f>
        <v>65.765976339474761</v>
      </c>
      <c r="K17">
        <v>54</v>
      </c>
      <c r="L17" s="6" t="s">
        <v>138</v>
      </c>
      <c r="M17">
        <v>45050238.354000002</v>
      </c>
      <c r="N17">
        <v>25765.378364</v>
      </c>
      <c r="O17">
        <v>27819111.869693</v>
      </c>
      <c r="P17" s="9">
        <f>O17/M17*100</f>
        <v>61.751308952226545</v>
      </c>
      <c r="Q17" s="9">
        <v>985432.63580717798</v>
      </c>
      <c r="R17" s="9">
        <f>Q17/O17*100</f>
        <v>3.5422864699025087</v>
      </c>
      <c r="S17">
        <v>6096923.8617401002</v>
      </c>
      <c r="T17" s="9">
        <f>S17/O17*100</f>
        <v>21.916313828775667</v>
      </c>
      <c r="U17">
        <v>850</v>
      </c>
      <c r="V17" t="s">
        <v>9</v>
      </c>
      <c r="W17" t="s">
        <v>10</v>
      </c>
      <c r="X17">
        <v>23.22</v>
      </c>
      <c r="Y17">
        <v>1.2999999999999999E-2</v>
      </c>
      <c r="Z17">
        <v>3.81</v>
      </c>
      <c r="AA17" t="s">
        <v>45</v>
      </c>
    </row>
    <row r="18" spans="1:27" x14ac:dyDescent="0.25">
      <c r="A18">
        <v>63</v>
      </c>
      <c r="B18" t="s">
        <v>50</v>
      </c>
      <c r="C18" s="6" t="s">
        <v>142</v>
      </c>
      <c r="D18">
        <v>38482639.269814998</v>
      </c>
      <c r="E18" s="8">
        <f>D18/M18*100</f>
        <v>61.05723022968256</v>
      </c>
      <c r="F18">
        <v>7076458.3337510005</v>
      </c>
      <c r="G18" s="8">
        <f>F18/D18*100</f>
        <v>18.388703238713752</v>
      </c>
      <c r="H18" t="s">
        <v>50</v>
      </c>
      <c r="I18">
        <v>29502487.994539998</v>
      </c>
      <c r="J18" s="9">
        <f>I18/D18*100</f>
        <v>76.664409079865663</v>
      </c>
      <c r="K18">
        <v>63</v>
      </c>
      <c r="L18" s="6" t="s">
        <v>142</v>
      </c>
      <c r="M18">
        <v>63027161.7711</v>
      </c>
      <c r="N18">
        <v>49712.693192999999</v>
      </c>
      <c r="O18">
        <v>3708217.0363343898</v>
      </c>
      <c r="P18" s="9">
        <f>O18/M18*100</f>
        <v>5.8835221706504441</v>
      </c>
      <c r="Q18" s="9">
        <v>768.81999107072795</v>
      </c>
      <c r="R18" s="9">
        <f>Q18/O18*100</f>
        <v>2.0732874681755799E-2</v>
      </c>
      <c r="S18">
        <v>1022537.05211653</v>
      </c>
      <c r="T18" s="9">
        <f>S18/O18*100</f>
        <v>27.574897642111001</v>
      </c>
      <c r="U18">
        <v>1048</v>
      </c>
      <c r="V18" t="s">
        <v>9</v>
      </c>
      <c r="W18" t="s">
        <v>10</v>
      </c>
      <c r="X18">
        <v>12.08</v>
      </c>
      <c r="Y18">
        <v>2.06</v>
      </c>
      <c r="Z18">
        <v>0.37</v>
      </c>
      <c r="AA18" t="s">
        <v>51</v>
      </c>
    </row>
    <row r="19" spans="1:27" x14ac:dyDescent="0.25">
      <c r="A19">
        <v>100</v>
      </c>
      <c r="B19" t="s">
        <v>75</v>
      </c>
      <c r="C19" s="6" t="s">
        <v>103</v>
      </c>
      <c r="D19">
        <v>36313070.764734998</v>
      </c>
      <c r="E19" s="8">
        <f>D19/M19*100</f>
        <v>53.799974917155602</v>
      </c>
      <c r="F19">
        <v>7893893.904298</v>
      </c>
      <c r="G19" s="8">
        <f>F19/D19*100</f>
        <v>21.738436706278392</v>
      </c>
      <c r="H19" t="s">
        <v>75</v>
      </c>
      <c r="I19">
        <v>21780041.831714999</v>
      </c>
      <c r="J19" s="9">
        <f>I19/D19*100</f>
        <v>59.978518404085023</v>
      </c>
      <c r="K19">
        <v>100</v>
      </c>
      <c r="L19" s="6" t="s">
        <v>103</v>
      </c>
      <c r="M19">
        <v>67496445.529300004</v>
      </c>
      <c r="N19">
        <v>43412.852617999997</v>
      </c>
      <c r="O19">
        <v>17347273.657974102</v>
      </c>
      <c r="P19" s="9">
        <f>O19/M19*100</f>
        <v>25.701018063897457</v>
      </c>
      <c r="Q19" s="9">
        <v>402057.92936490901</v>
      </c>
      <c r="R19" s="9">
        <f>Q19/O19*100</f>
        <v>2.3177009672646349</v>
      </c>
      <c r="S19">
        <v>3167609.1992890001</v>
      </c>
      <c r="T19" s="9">
        <f>S19/O19*100</f>
        <v>18.259982875366301</v>
      </c>
      <c r="U19">
        <v>1222</v>
      </c>
      <c r="V19" t="s">
        <v>9</v>
      </c>
      <c r="W19" t="s">
        <v>10</v>
      </c>
      <c r="X19">
        <v>12.39</v>
      </c>
      <c r="Y19">
        <v>4.21</v>
      </c>
      <c r="Z19">
        <v>0.21</v>
      </c>
      <c r="AA19" t="s">
        <v>76</v>
      </c>
    </row>
    <row r="20" spans="1:27" x14ac:dyDescent="0.25">
      <c r="A20">
        <v>93</v>
      </c>
      <c r="B20" t="s">
        <v>71</v>
      </c>
      <c r="C20" s="6" t="s">
        <v>156</v>
      </c>
      <c r="D20">
        <v>12301518.767035</v>
      </c>
      <c r="E20" s="8">
        <f>D20/M20*100</f>
        <v>3.583484293791007</v>
      </c>
      <c r="F20">
        <v>4422375.7715800004</v>
      </c>
      <c r="G20" s="8">
        <f>F20/D20*100</f>
        <v>35.949835588032137</v>
      </c>
      <c r="H20" t="s">
        <v>71</v>
      </c>
      <c r="I20">
        <v>10529854.036378</v>
      </c>
      <c r="J20" s="9">
        <f>I20/D20*100</f>
        <v>85.598000017651316</v>
      </c>
      <c r="K20">
        <v>93</v>
      </c>
      <c r="L20" s="6" t="s">
        <v>156</v>
      </c>
      <c r="M20">
        <v>343283736.12099999</v>
      </c>
      <c r="N20">
        <v>410655.6495</v>
      </c>
      <c r="O20">
        <v>33545708.4976121</v>
      </c>
      <c r="P20" s="9">
        <f>O20/M20*100</f>
        <v>9.7720063515586908</v>
      </c>
      <c r="Q20" s="9">
        <v>3630474.1497535501</v>
      </c>
      <c r="R20" s="9">
        <f>Q20/O20*100</f>
        <v>10.822469735620519</v>
      </c>
      <c r="S20">
        <v>17714129.786215</v>
      </c>
      <c r="T20" s="9">
        <f>S20/O20*100</f>
        <v>52.805949194592074</v>
      </c>
      <c r="U20">
        <v>1211</v>
      </c>
      <c r="V20" t="s">
        <v>9</v>
      </c>
      <c r="W20" t="s">
        <v>10</v>
      </c>
      <c r="X20">
        <v>8.31</v>
      </c>
      <c r="Y20">
        <v>0.47099999999999997</v>
      </c>
      <c r="Z20">
        <v>15.35</v>
      </c>
      <c r="AA20" t="s">
        <v>72</v>
      </c>
    </row>
    <row r="21" spans="1:27" x14ac:dyDescent="0.25">
      <c r="A21">
        <v>77</v>
      </c>
      <c r="B21" t="s">
        <v>62</v>
      </c>
      <c r="C21" s="6" t="s">
        <v>149</v>
      </c>
      <c r="D21">
        <v>20204836.950658999</v>
      </c>
      <c r="E21" s="8">
        <f>D21/M21*100</f>
        <v>62.103463635426571</v>
      </c>
      <c r="F21">
        <v>4010539.336997</v>
      </c>
      <c r="G21" s="8">
        <f>F21/D21*100</f>
        <v>19.84940213470118</v>
      </c>
      <c r="H21" t="s">
        <v>62</v>
      </c>
      <c r="I21">
        <v>16572754.214513</v>
      </c>
      <c r="J21" s="9">
        <f>I21/D21*100</f>
        <v>82.023696875081512</v>
      </c>
      <c r="K21">
        <v>77</v>
      </c>
      <c r="L21" s="6" t="s">
        <v>149</v>
      </c>
      <c r="M21">
        <v>32534154.728100002</v>
      </c>
      <c r="N21">
        <v>30199.185844</v>
      </c>
      <c r="O21">
        <v>10052100.9700465</v>
      </c>
      <c r="P21" s="9">
        <f>O21/M21*100</f>
        <v>30.897071259590529</v>
      </c>
      <c r="Q21" s="9">
        <v>707511.65202266397</v>
      </c>
      <c r="R21" s="9">
        <f>Q21/O21*100</f>
        <v>7.0384455362209835</v>
      </c>
      <c r="S21">
        <v>3860910.89777129</v>
      </c>
      <c r="T21" s="9">
        <f>S21/O21*100</f>
        <v>38.408994391084292</v>
      </c>
      <c r="U21">
        <v>1108</v>
      </c>
      <c r="V21" t="s">
        <v>9</v>
      </c>
      <c r="W21" t="s">
        <v>10</v>
      </c>
      <c r="X21">
        <v>9.9</v>
      </c>
      <c r="Y21">
        <v>0.36799999999999999</v>
      </c>
      <c r="Z21">
        <v>1.39</v>
      </c>
      <c r="AA21" t="s">
        <v>63</v>
      </c>
    </row>
    <row r="22" spans="1:27" x14ac:dyDescent="0.25">
      <c r="A22">
        <v>78</v>
      </c>
      <c r="B22" t="s">
        <v>62</v>
      </c>
      <c r="C22" s="6" t="s">
        <v>150</v>
      </c>
      <c r="D22">
        <v>13990104.471781</v>
      </c>
      <c r="E22" s="8">
        <f>D22/M22*100</f>
        <v>52.059531322733498</v>
      </c>
      <c r="F22">
        <v>1843871.53241</v>
      </c>
      <c r="G22" s="8">
        <f>F22/D22*100</f>
        <v>13.17982675632777</v>
      </c>
      <c r="H22" t="s">
        <v>62</v>
      </c>
      <c r="I22">
        <v>8793876.3334660009</v>
      </c>
      <c r="J22" s="9">
        <f>I22/D22*100</f>
        <v>62.857831771048254</v>
      </c>
      <c r="K22">
        <v>78</v>
      </c>
      <c r="L22" s="6" t="s">
        <v>150</v>
      </c>
      <c r="M22">
        <v>26873281.638</v>
      </c>
      <c r="N22">
        <v>19157.508891000001</v>
      </c>
      <c r="O22">
        <v>11313130.2451104</v>
      </c>
      <c r="P22" s="9">
        <f>O22/M22*100</f>
        <v>42.09806006391544</v>
      </c>
      <c r="Q22" s="9">
        <v>714661.60316810396</v>
      </c>
      <c r="R22" s="9">
        <f>Q22/O22*100</f>
        <v>6.3170986958007029</v>
      </c>
      <c r="S22">
        <v>3901104.6169433198</v>
      </c>
      <c r="T22" s="9">
        <f>S22/O22*100</f>
        <v>34.482981565861486</v>
      </c>
      <c r="U22">
        <v>1109</v>
      </c>
      <c r="V22" t="s">
        <v>9</v>
      </c>
      <c r="W22" t="s">
        <v>10</v>
      </c>
      <c r="X22">
        <v>14.67</v>
      </c>
      <c r="Y22">
        <v>0.44</v>
      </c>
      <c r="Z22">
        <v>0.82</v>
      </c>
      <c r="AA22" t="s">
        <v>64</v>
      </c>
    </row>
    <row r="23" spans="1:27" x14ac:dyDescent="0.25">
      <c r="A23">
        <v>76</v>
      </c>
      <c r="B23" t="s">
        <v>60</v>
      </c>
      <c r="C23" s="6" t="s">
        <v>148</v>
      </c>
      <c r="D23">
        <v>19560411.911217999</v>
      </c>
      <c r="E23" s="8">
        <f>D23/M23*100</f>
        <v>52.433117699697519</v>
      </c>
      <c r="F23">
        <v>3259756.2565549999</v>
      </c>
      <c r="G23" s="8">
        <f>F23/D23*100</f>
        <v>16.665069587238666</v>
      </c>
      <c r="H23" t="s">
        <v>60</v>
      </c>
      <c r="I23">
        <v>11019153.325211</v>
      </c>
      <c r="J23" s="9">
        <f>I23/D23*100</f>
        <v>56.333953370846231</v>
      </c>
      <c r="K23">
        <v>76</v>
      </c>
      <c r="L23" s="6" t="s">
        <v>148</v>
      </c>
      <c r="M23">
        <v>37305452.678300001</v>
      </c>
      <c r="N23">
        <v>22573.599179000001</v>
      </c>
      <c r="O23">
        <v>13691649.3623737</v>
      </c>
      <c r="P23" s="9">
        <f>O23/M23*100</f>
        <v>36.701469569186919</v>
      </c>
      <c r="Q23" s="9">
        <v>731332.53970674402</v>
      </c>
      <c r="R23" s="9">
        <f>Q23/O23*100</f>
        <v>5.3414495240911863</v>
      </c>
      <c r="S23">
        <v>4564823.1494100802</v>
      </c>
      <c r="T23" s="9">
        <f>S23/O23*100</f>
        <v>33.340199040991827</v>
      </c>
      <c r="U23">
        <v>1106</v>
      </c>
      <c r="V23" t="s">
        <v>9</v>
      </c>
      <c r="W23" t="s">
        <v>10</v>
      </c>
      <c r="X23">
        <v>11.13</v>
      </c>
      <c r="Y23">
        <v>0.95299999999999996</v>
      </c>
      <c r="Z23">
        <v>0.42</v>
      </c>
      <c r="AA23" t="s">
        <v>61</v>
      </c>
    </row>
    <row r="24" spans="1:27" x14ac:dyDescent="0.25">
      <c r="A24">
        <v>103</v>
      </c>
      <c r="B24" s="2" t="s">
        <v>12</v>
      </c>
      <c r="C24" s="5" t="s">
        <v>108</v>
      </c>
      <c r="D24">
        <v>4592793.609747</v>
      </c>
      <c r="E24" s="8">
        <f>D24/M24*100</f>
        <v>38.069799245301041</v>
      </c>
      <c r="F24">
        <v>1866852.044611</v>
      </c>
      <c r="G24" s="8">
        <f>F24/D24*100</f>
        <v>40.647418613566607</v>
      </c>
      <c r="H24" s="2" t="s">
        <v>12</v>
      </c>
      <c r="I24" s="2">
        <v>2955633.4494019998</v>
      </c>
      <c r="J24" s="9">
        <f>I24/D24*100</f>
        <v>64.353718031862854</v>
      </c>
      <c r="K24">
        <v>103</v>
      </c>
      <c r="L24" s="5" t="s">
        <v>108</v>
      </c>
      <c r="M24" s="2">
        <v>12064139.2936</v>
      </c>
      <c r="N24" s="2">
        <v>9077.7896669999991</v>
      </c>
      <c r="O24" s="2">
        <v>7213134.3053588197</v>
      </c>
      <c r="P24" s="9">
        <f>O24/M24*100</f>
        <v>59.789879160176575</v>
      </c>
      <c r="Q24" s="9">
        <v>1304359.2334127901</v>
      </c>
      <c r="R24" s="9">
        <f>Q24/O24*100</f>
        <v>18.08311308502531</v>
      </c>
      <c r="S24" s="2">
        <v>2491029.2224289398</v>
      </c>
      <c r="T24" s="9">
        <f>S24/O24*100</f>
        <v>34.534629704292229</v>
      </c>
      <c r="U24" s="2">
        <v>1338</v>
      </c>
      <c r="V24" s="2" t="s">
        <v>98</v>
      </c>
      <c r="W24" s="2" t="s">
        <v>10</v>
      </c>
      <c r="X24" s="2">
        <v>19.53</v>
      </c>
      <c r="Y24" s="2">
        <v>8.0000000000000002E-3</v>
      </c>
      <c r="Z24" s="2">
        <v>2.15</v>
      </c>
      <c r="AA24" s="2" t="s">
        <v>99</v>
      </c>
    </row>
    <row r="25" spans="1:27" x14ac:dyDescent="0.25">
      <c r="A25">
        <v>10</v>
      </c>
      <c r="B25" t="s">
        <v>12</v>
      </c>
      <c r="C25" s="6" t="s">
        <v>104</v>
      </c>
      <c r="D25">
        <v>12106713.370082</v>
      </c>
      <c r="E25" s="8">
        <f>D25/M25*100</f>
        <v>39.972173721881241</v>
      </c>
      <c r="F25">
        <v>2068327.453099</v>
      </c>
      <c r="G25" s="8">
        <f>F25/D25*100</f>
        <v>17.084136626297209</v>
      </c>
      <c r="H25" t="s">
        <v>12</v>
      </c>
      <c r="I25">
        <v>5720525.4084639996</v>
      </c>
      <c r="J25" s="9">
        <f>I25/D25*100</f>
        <v>47.250853585090319</v>
      </c>
      <c r="K25">
        <v>10</v>
      </c>
      <c r="L25" s="6" t="s">
        <v>104</v>
      </c>
      <c r="M25">
        <v>30287853.381000001</v>
      </c>
      <c r="N25">
        <v>17575.534079000001</v>
      </c>
      <c r="O25">
        <v>17884770.8507622</v>
      </c>
      <c r="P25" s="9">
        <f>O25/M25*100</f>
        <v>59.049317975045298</v>
      </c>
      <c r="Q25" s="9">
        <v>2199446.9463888598</v>
      </c>
      <c r="R25" s="9">
        <f>Q25/O25*100</f>
        <v>12.297876023919677</v>
      </c>
      <c r="S25">
        <v>4947188.27603829</v>
      </c>
      <c r="T25" s="9">
        <f>S25/O25*100</f>
        <v>27.661457433923196</v>
      </c>
      <c r="U25">
        <v>119</v>
      </c>
      <c r="V25" t="s">
        <v>9</v>
      </c>
      <c r="W25" t="s">
        <v>10</v>
      </c>
      <c r="X25">
        <v>24.47</v>
      </c>
      <c r="Y25">
        <v>2.4E-2</v>
      </c>
      <c r="Z25">
        <v>2.02</v>
      </c>
      <c r="AA25" t="s">
        <v>13</v>
      </c>
    </row>
    <row r="26" spans="1:27" x14ac:dyDescent="0.25">
      <c r="A26">
        <v>16</v>
      </c>
      <c r="B26" t="s">
        <v>16</v>
      </c>
      <c r="C26" s="5" t="s">
        <v>119</v>
      </c>
      <c r="D26">
        <v>1425366.69667</v>
      </c>
      <c r="E26" s="8">
        <f>D26/M26*100</f>
        <v>15.787154683810389</v>
      </c>
      <c r="F26">
        <v>102542.061688</v>
      </c>
      <c r="G26" s="8">
        <f>F26/D26*100</f>
        <v>7.1940828930241576</v>
      </c>
      <c r="H26" t="s">
        <v>16</v>
      </c>
      <c r="I26">
        <v>307533.63829799998</v>
      </c>
      <c r="J26" s="9">
        <f>I26/D26*100</f>
        <v>21.575755839986485</v>
      </c>
      <c r="K26">
        <v>16</v>
      </c>
      <c r="L26" s="5" t="s">
        <v>119</v>
      </c>
      <c r="M26">
        <v>9028648.4500699993</v>
      </c>
      <c r="N26">
        <v>2103.8755179999998</v>
      </c>
      <c r="O26">
        <v>7603282.0093469396</v>
      </c>
      <c r="P26" s="9">
        <f>O26/M26*100</f>
        <v>84.212848151020779</v>
      </c>
      <c r="Q26" s="9">
        <v>134563.90881724301</v>
      </c>
      <c r="R26" s="9">
        <f>Q26/O26*100</f>
        <v>1.7698134654458377</v>
      </c>
      <c r="S26">
        <v>972002.39259248006</v>
      </c>
      <c r="T26" s="9">
        <f>S26/O26*100</f>
        <v>12.783984487193409</v>
      </c>
      <c r="U26">
        <v>126</v>
      </c>
      <c r="V26" t="s">
        <v>9</v>
      </c>
      <c r="W26" t="s">
        <v>10</v>
      </c>
      <c r="X26">
        <v>19.989999999999998</v>
      </c>
      <c r="Y26">
        <v>8.0000000000000002E-3</v>
      </c>
      <c r="Z26">
        <v>3.72</v>
      </c>
      <c r="AA26" t="s">
        <v>17</v>
      </c>
    </row>
    <row r="27" spans="1:27" x14ac:dyDescent="0.25">
      <c r="A27">
        <v>82</v>
      </c>
      <c r="B27" t="s">
        <v>66</v>
      </c>
      <c r="C27" s="6" t="s">
        <v>153</v>
      </c>
      <c r="D27">
        <v>11789850.073696001</v>
      </c>
      <c r="E27" s="8">
        <f>D27/M27*100</f>
        <v>12.970297482933008</v>
      </c>
      <c r="F27">
        <v>7960812.9716109997</v>
      </c>
      <c r="G27" s="8">
        <f>F27/D27*100</f>
        <v>67.522597164930403</v>
      </c>
      <c r="H27" t="s">
        <v>66</v>
      </c>
      <c r="I27">
        <v>10596206.894548999</v>
      </c>
      <c r="J27" s="9">
        <f>I27/D27*100</f>
        <v>89.875671262265627</v>
      </c>
      <c r="K27">
        <v>82</v>
      </c>
      <c r="L27" s="6" t="s">
        <v>153</v>
      </c>
      <c r="M27">
        <v>90898840.903300002</v>
      </c>
      <c r="N27">
        <v>108189.16901100001</v>
      </c>
      <c r="O27">
        <v>16928276.883383598</v>
      </c>
      <c r="P27" s="9">
        <f>O27/M27*100</f>
        <v>18.6232043391975</v>
      </c>
      <c r="Q27" s="9">
        <v>1331465.4453562</v>
      </c>
      <c r="R27" s="9">
        <f>Q27/O27*100</f>
        <v>7.8653335748727944</v>
      </c>
      <c r="S27">
        <v>6232115.2815128304</v>
      </c>
      <c r="T27" s="9">
        <f>S27/O27*100</f>
        <v>36.814823649476871</v>
      </c>
      <c r="U27">
        <v>1191</v>
      </c>
      <c r="V27" t="s">
        <v>9</v>
      </c>
      <c r="W27" t="s">
        <v>10</v>
      </c>
      <c r="X27">
        <v>24.43</v>
      </c>
      <c r="Y27">
        <v>14.26</v>
      </c>
      <c r="Z27">
        <v>13.75</v>
      </c>
      <c r="AA27" t="s">
        <v>67</v>
      </c>
    </row>
    <row r="28" spans="1:27" x14ac:dyDescent="0.25">
      <c r="A28">
        <v>85</v>
      </c>
      <c r="B28" t="s">
        <v>66</v>
      </c>
      <c r="C28" s="6" t="s">
        <v>154</v>
      </c>
      <c r="D28">
        <v>20527332.616815999</v>
      </c>
      <c r="E28" s="8">
        <f>D28/M28*100</f>
        <v>12.356663871215904</v>
      </c>
      <c r="F28">
        <v>8807547.3598219994</v>
      </c>
      <c r="G28" s="8">
        <f>F28/D28*100</f>
        <v>42.906438572573492</v>
      </c>
      <c r="H28" t="s">
        <v>66</v>
      </c>
      <c r="I28">
        <v>15811370.369785</v>
      </c>
      <c r="J28" s="9">
        <f>I28/D28*100</f>
        <v>77.025937392529599</v>
      </c>
      <c r="K28">
        <v>85</v>
      </c>
      <c r="L28" s="6" t="s">
        <v>154</v>
      </c>
      <c r="M28">
        <v>166123581.824</v>
      </c>
      <c r="N28">
        <v>159912.340845</v>
      </c>
      <c r="O28">
        <v>47944073.461644404</v>
      </c>
      <c r="P28" s="9">
        <f>O28/M28*100</f>
        <v>28.860486232736577</v>
      </c>
      <c r="Q28" s="9">
        <v>3329353.45817137</v>
      </c>
      <c r="R28" s="9">
        <f>Q28/O28*100</f>
        <v>6.9442440280650661</v>
      </c>
      <c r="S28">
        <v>15496653.5228967</v>
      </c>
      <c r="T28" s="9">
        <f>S28/O28*100</f>
        <v>32.322354785506768</v>
      </c>
      <c r="U28">
        <v>1194</v>
      </c>
      <c r="V28" t="s">
        <v>9</v>
      </c>
      <c r="W28" t="s">
        <v>10</v>
      </c>
      <c r="X28">
        <v>20.09</v>
      </c>
      <c r="Y28">
        <v>1.6E-2</v>
      </c>
      <c r="Z28">
        <v>41.45</v>
      </c>
      <c r="AA28" t="s">
        <v>68</v>
      </c>
    </row>
    <row r="29" spans="1:27" x14ac:dyDescent="0.25">
      <c r="A29">
        <v>88</v>
      </c>
      <c r="B29" t="s">
        <v>69</v>
      </c>
      <c r="C29" s="6" t="s">
        <v>155</v>
      </c>
      <c r="D29">
        <v>18784728.184516001</v>
      </c>
      <c r="E29" s="8">
        <f>D29/M29*100</f>
        <v>15.414119047310471</v>
      </c>
      <c r="F29">
        <v>7488093.9598420002</v>
      </c>
      <c r="G29" s="8">
        <f>F29/D29*100</f>
        <v>39.862668686440379</v>
      </c>
      <c r="H29" t="s">
        <v>69</v>
      </c>
      <c r="I29">
        <v>12715752.797812</v>
      </c>
      <c r="J29" s="9">
        <f>I29/D29*100</f>
        <v>67.691971227421988</v>
      </c>
      <c r="K29">
        <v>88</v>
      </c>
      <c r="L29" s="6" t="s">
        <v>155</v>
      </c>
      <c r="M29">
        <v>121867024.167</v>
      </c>
      <c r="N29">
        <v>85047.605425999995</v>
      </c>
      <c r="O29">
        <v>56994697.8344642</v>
      </c>
      <c r="P29" s="9">
        <f>O29/M29*100</f>
        <v>46.767940896268826</v>
      </c>
      <c r="Q29" s="9">
        <v>4562226.0456365701</v>
      </c>
      <c r="R29" s="9">
        <f>Q29/O29*100</f>
        <v>8.004649939345466</v>
      </c>
      <c r="S29">
        <v>18074872.263142802</v>
      </c>
      <c r="T29" s="9">
        <f>S29/O29*100</f>
        <v>31.713252196966792</v>
      </c>
      <c r="U29">
        <v>1199</v>
      </c>
      <c r="V29" t="s">
        <v>9</v>
      </c>
      <c r="W29" t="s">
        <v>10</v>
      </c>
      <c r="X29">
        <v>19.97</v>
      </c>
      <c r="Y29">
        <v>1.77</v>
      </c>
      <c r="Z29">
        <v>3.58</v>
      </c>
      <c r="AA29" t="s">
        <v>70</v>
      </c>
    </row>
    <row r="30" spans="1:27" s="10" customFormat="1" x14ac:dyDescent="0.25">
      <c r="A30">
        <v>6</v>
      </c>
      <c r="B30" t="s">
        <v>8</v>
      </c>
      <c r="C30" s="6" t="s">
        <v>141</v>
      </c>
      <c r="D30">
        <v>29757165.676826999</v>
      </c>
      <c r="E30" s="8">
        <f>D30/M30*100</f>
        <v>35.834323726291665</v>
      </c>
      <c r="F30">
        <v>8669444.1117640007</v>
      </c>
      <c r="G30" s="8">
        <f>F30/D30*100</f>
        <v>29.133971312715502</v>
      </c>
      <c r="H30" t="s">
        <v>8</v>
      </c>
      <c r="I30">
        <v>20740653.532442</v>
      </c>
      <c r="J30" s="9">
        <f>I30/D30*100</f>
        <v>69.699694378465324</v>
      </c>
      <c r="K30">
        <v>6</v>
      </c>
      <c r="L30" s="6" t="s">
        <v>141</v>
      </c>
      <c r="M30">
        <v>83040957.893099993</v>
      </c>
      <c r="N30">
        <v>68091.952055000002</v>
      </c>
      <c r="O30">
        <v>27635756.605803501</v>
      </c>
      <c r="P30" s="9">
        <f>O30/M30*100</f>
        <v>33.279669824352787</v>
      </c>
      <c r="Q30" s="9">
        <v>3506073.3879325902</v>
      </c>
      <c r="R30" s="9">
        <f>Q30/O30*100</f>
        <v>12.686728421961554</v>
      </c>
      <c r="S30">
        <v>11527371.9674828</v>
      </c>
      <c r="T30" s="9">
        <f>S30/O30*100</f>
        <v>41.711801605106245</v>
      </c>
      <c r="U30">
        <v>77</v>
      </c>
      <c r="V30" t="s">
        <v>9</v>
      </c>
      <c r="W30" t="s">
        <v>10</v>
      </c>
      <c r="X30">
        <v>10.23</v>
      </c>
      <c r="Y30">
        <v>0.86699999999999999</v>
      </c>
      <c r="Z30">
        <v>0.4</v>
      </c>
      <c r="AA30" t="s">
        <v>11</v>
      </c>
    </row>
    <row r="31" spans="1:27" s="10" customFormat="1" x14ac:dyDescent="0.25">
      <c r="A31">
        <v>79</v>
      </c>
      <c r="B31" s="2" t="s">
        <v>8</v>
      </c>
      <c r="C31" s="5" t="s">
        <v>151</v>
      </c>
      <c r="D31">
        <v>32638806.699062999</v>
      </c>
      <c r="E31" s="8">
        <f>D31/M31*100</f>
        <v>43.754996320250065</v>
      </c>
      <c r="F31">
        <v>5379110.9986500004</v>
      </c>
      <c r="G31" s="8">
        <f>F31/D31*100</f>
        <v>16.480722007537196</v>
      </c>
      <c r="H31" s="2" t="s">
        <v>8</v>
      </c>
      <c r="I31" s="2">
        <v>20528403.304816</v>
      </c>
      <c r="J31" s="9">
        <f>I31/D31*100</f>
        <v>62.895691910836106</v>
      </c>
      <c r="K31">
        <v>79</v>
      </c>
      <c r="L31" s="5" t="s">
        <v>151</v>
      </c>
      <c r="M31" s="2">
        <v>74594467.932699993</v>
      </c>
      <c r="N31" s="2">
        <v>70305.235274000006</v>
      </c>
      <c r="O31" s="2">
        <v>15522973.272083901</v>
      </c>
      <c r="P31" s="9">
        <f>O31/M31*100</f>
        <v>20.809818344825395</v>
      </c>
      <c r="Q31" s="9">
        <v>985398.83110810397</v>
      </c>
      <c r="R31" s="9">
        <f>Q31/O31*100</f>
        <v>6.3480031424148544</v>
      </c>
      <c r="S31" s="2">
        <v>6349334.0335953701</v>
      </c>
      <c r="T31" s="9">
        <f>S31/O31*100</f>
        <v>40.90282140093511</v>
      </c>
      <c r="U31" s="2">
        <v>1114</v>
      </c>
      <c r="V31" s="2" t="s">
        <v>9</v>
      </c>
      <c r="W31" s="2" t="s">
        <v>10</v>
      </c>
      <c r="X31" s="2">
        <v>10.56</v>
      </c>
      <c r="Y31" s="2">
        <v>1.75</v>
      </c>
      <c r="Z31" s="2">
        <v>0.59</v>
      </c>
      <c r="AA31" s="2" t="s">
        <v>97</v>
      </c>
    </row>
    <row r="32" spans="1:27" s="10" customFormat="1" x14ac:dyDescent="0.25">
      <c r="A32" s="10">
        <v>70</v>
      </c>
      <c r="B32" s="10" t="s">
        <v>56</v>
      </c>
      <c r="C32" s="16" t="s">
        <v>145</v>
      </c>
      <c r="D32" s="10">
        <v>35689966.948864996</v>
      </c>
      <c r="E32" s="12">
        <f>D32/M32*100</f>
        <v>18.74071936990936</v>
      </c>
      <c r="F32" s="10">
        <v>9407715.621359</v>
      </c>
      <c r="G32" s="12">
        <f>F32/D32*100</f>
        <v>26.359552629561012</v>
      </c>
      <c r="H32" s="10" t="s">
        <v>56</v>
      </c>
      <c r="I32" s="10">
        <v>20794336.792925999</v>
      </c>
      <c r="J32" s="14">
        <f>I32/D32*100</f>
        <v>58.263816334487515</v>
      </c>
      <c r="K32" s="10">
        <v>70</v>
      </c>
      <c r="L32" s="16" t="s">
        <v>145</v>
      </c>
      <c r="M32" s="10">
        <v>190440752.27000001</v>
      </c>
      <c r="N32" s="10">
        <v>98136.59994</v>
      </c>
      <c r="O32" s="10">
        <v>117434861.276301</v>
      </c>
      <c r="P32" s="14">
        <f>O32/M32*100</f>
        <v>61.664774937354849</v>
      </c>
      <c r="Q32" s="14">
        <v>13176030.0371061</v>
      </c>
      <c r="R32" s="14">
        <f>Q32/O32*100</f>
        <v>11.219862563728423</v>
      </c>
      <c r="S32" s="10">
        <v>29798154.803025998</v>
      </c>
      <c r="T32" s="14">
        <f>S32/O32*100</f>
        <v>25.37419849538276</v>
      </c>
      <c r="U32" s="10">
        <v>1098</v>
      </c>
      <c r="V32" s="10" t="s">
        <v>9</v>
      </c>
      <c r="W32" s="10" t="s">
        <v>10</v>
      </c>
      <c r="X32" s="10">
        <v>13.57</v>
      </c>
      <c r="Y32" s="10">
        <v>0.63900000000000001</v>
      </c>
      <c r="Z32" s="10">
        <v>2.2799999999999998</v>
      </c>
      <c r="AA32" s="10" t="s">
        <v>57</v>
      </c>
    </row>
    <row r="33" spans="1:27" x14ac:dyDescent="0.25">
      <c r="A33" s="10">
        <v>124</v>
      </c>
      <c r="B33" s="10" t="s">
        <v>56</v>
      </c>
      <c r="C33" s="11" t="s">
        <v>117</v>
      </c>
      <c r="D33" s="10">
        <v>61654115.495336004</v>
      </c>
      <c r="E33" s="12">
        <f>D33/M33*100</f>
        <v>24.30258272810001</v>
      </c>
      <c r="F33" s="10">
        <v>14727405.822272001</v>
      </c>
      <c r="G33" s="12">
        <f>F33/D33*100</f>
        <v>23.887141521616829</v>
      </c>
      <c r="H33" s="10" t="s">
        <v>56</v>
      </c>
      <c r="I33" s="10">
        <v>33832549.975373998</v>
      </c>
      <c r="J33" s="14">
        <f>I33/D33*100</f>
        <v>54.874763352875213</v>
      </c>
      <c r="K33" s="10">
        <v>124</v>
      </c>
      <c r="L33" s="11" t="s">
        <v>117</v>
      </c>
      <c r="M33" s="10">
        <v>253693676.039</v>
      </c>
      <c r="N33" s="10">
        <v>146973.80416699999</v>
      </c>
      <c r="O33" s="10">
        <v>89693700.244256794</v>
      </c>
      <c r="P33" s="14">
        <f>O33/M33*100</f>
        <v>35.355118678822841</v>
      </c>
      <c r="Q33" s="14">
        <v>7632422.1725763697</v>
      </c>
      <c r="R33" s="14">
        <f>Q33/O33*100</f>
        <v>8.5094294825517398</v>
      </c>
      <c r="S33" s="10">
        <v>27167380.4777079</v>
      </c>
      <c r="T33" s="14">
        <f>S33/O33*100</f>
        <v>30.289062000703293</v>
      </c>
      <c r="U33" s="10">
        <v>3978</v>
      </c>
      <c r="V33" s="10" t="s">
        <v>9</v>
      </c>
      <c r="W33" s="10" t="s">
        <v>10</v>
      </c>
      <c r="X33" s="10">
        <v>6.57</v>
      </c>
      <c r="Y33" s="10">
        <v>1.17</v>
      </c>
      <c r="Z33" s="10">
        <v>7.43</v>
      </c>
      <c r="AA33" s="10" t="s">
        <v>87</v>
      </c>
    </row>
    <row r="34" spans="1:27" x14ac:dyDescent="0.25">
      <c r="A34" s="10">
        <v>71</v>
      </c>
      <c r="B34" s="10" t="s">
        <v>56</v>
      </c>
      <c r="C34" s="16" t="s">
        <v>146</v>
      </c>
      <c r="D34" s="10">
        <v>47524790.020360999</v>
      </c>
      <c r="E34" s="12">
        <f>D34/M34*100</f>
        <v>34.772262435256884</v>
      </c>
      <c r="F34" s="10">
        <v>5220875.3843080001</v>
      </c>
      <c r="G34" s="12">
        <f>F34/D34*100</f>
        <v>10.985583275741408</v>
      </c>
      <c r="H34" s="10" t="s">
        <v>56</v>
      </c>
      <c r="I34" s="10">
        <v>21786744.181336001</v>
      </c>
      <c r="J34" s="14">
        <f>I34/D34*100</f>
        <v>45.84290466512725</v>
      </c>
      <c r="K34" s="10">
        <v>71</v>
      </c>
      <c r="L34" s="16" t="s">
        <v>146</v>
      </c>
      <c r="M34" s="10">
        <v>136674425.79800001</v>
      </c>
      <c r="N34" s="10">
        <v>73588.082290999999</v>
      </c>
      <c r="O34" s="10">
        <v>75153234.612962499</v>
      </c>
      <c r="P34" s="14">
        <f>O34/M34*100</f>
        <v>54.987049826012324</v>
      </c>
      <c r="Q34" s="14">
        <v>9832712.2910423409</v>
      </c>
      <c r="R34" s="14">
        <f>Q34/O34*100</f>
        <v>13.083551681681557</v>
      </c>
      <c r="S34" s="10">
        <v>22356344.265631501</v>
      </c>
      <c r="T34" s="14">
        <f>S34/O34*100</f>
        <v>29.747680696334871</v>
      </c>
      <c r="U34" s="10">
        <v>1100</v>
      </c>
      <c r="V34" s="10" t="s">
        <v>9</v>
      </c>
      <c r="W34" s="10" t="s">
        <v>10</v>
      </c>
      <c r="X34" s="10">
        <v>10.71</v>
      </c>
      <c r="Y34" s="10">
        <v>3.99</v>
      </c>
      <c r="Z34" s="10">
        <v>0.82</v>
      </c>
      <c r="AA34" s="10" t="s">
        <v>58</v>
      </c>
    </row>
    <row r="35" spans="1:27" x14ac:dyDescent="0.25">
      <c r="A35">
        <v>47</v>
      </c>
      <c r="B35" t="s">
        <v>37</v>
      </c>
      <c r="C35" s="6" t="s">
        <v>134</v>
      </c>
      <c r="D35">
        <v>28231304.121397998</v>
      </c>
      <c r="E35" s="8">
        <f>D35/M35*100</f>
        <v>38.516767792456847</v>
      </c>
      <c r="F35">
        <v>5547393.8039450003</v>
      </c>
      <c r="G35" s="8">
        <f>F35/D35*100</f>
        <v>19.649796481560116</v>
      </c>
      <c r="H35" t="s">
        <v>37</v>
      </c>
      <c r="I35">
        <v>19714109.091184001</v>
      </c>
      <c r="J35" s="9">
        <f>I35/D35*100</f>
        <v>69.830670968691223</v>
      </c>
      <c r="K35">
        <v>47</v>
      </c>
      <c r="L35" s="6" t="s">
        <v>134</v>
      </c>
      <c r="M35">
        <v>73296140.199300006</v>
      </c>
      <c r="N35">
        <v>60631.692560000003</v>
      </c>
      <c r="O35">
        <v>38209520.015934601</v>
      </c>
      <c r="P35" s="9">
        <f>O35/M35*100</f>
        <v>52.130330344870615</v>
      </c>
      <c r="Q35" s="9">
        <v>4600985.8251697104</v>
      </c>
      <c r="R35" s="9">
        <f>Q35/O35*100</f>
        <v>12.041464596391032</v>
      </c>
      <c r="S35">
        <v>13073606.009659801</v>
      </c>
      <c r="T35" s="9">
        <f>S35/O35*100</f>
        <v>34.215572465206797</v>
      </c>
      <c r="U35">
        <v>634</v>
      </c>
      <c r="V35" t="s">
        <v>9</v>
      </c>
      <c r="W35" t="s">
        <v>10</v>
      </c>
      <c r="X35">
        <v>26.61</v>
      </c>
      <c r="Y35">
        <v>1.2500000000000001E-2</v>
      </c>
      <c r="Z35">
        <v>5.77</v>
      </c>
      <c r="AA35" t="s">
        <v>38</v>
      </c>
    </row>
    <row r="36" spans="1:27" x14ac:dyDescent="0.25">
      <c r="A36">
        <v>120</v>
      </c>
      <c r="B36" t="s">
        <v>37</v>
      </c>
      <c r="C36" s="5" t="s">
        <v>114</v>
      </c>
      <c r="D36">
        <v>28528282.95451</v>
      </c>
      <c r="E36" s="8">
        <f>D36/M36*100</f>
        <v>20.445194059051811</v>
      </c>
      <c r="F36">
        <v>5582141.6133359997</v>
      </c>
      <c r="G36" s="8">
        <f>F36/D36*100</f>
        <v>19.567043772795749</v>
      </c>
      <c r="H36" t="s">
        <v>37</v>
      </c>
      <c r="I36">
        <v>14253665.492062001</v>
      </c>
      <c r="J36" s="9">
        <f>I36/D36*100</f>
        <v>49.963278598961935</v>
      </c>
      <c r="K36">
        <v>120</v>
      </c>
      <c r="L36" s="5" t="s">
        <v>114</v>
      </c>
      <c r="M36">
        <v>139535398.25600001</v>
      </c>
      <c r="N36">
        <v>64949.800047999997</v>
      </c>
      <c r="O36">
        <v>108789315.93790799</v>
      </c>
      <c r="P36" s="9">
        <f>O36/M36*100</f>
        <v>77.965388924691766</v>
      </c>
      <c r="Q36" s="9">
        <v>10366712.761913501</v>
      </c>
      <c r="R36" s="9">
        <f>Q36/O36*100</f>
        <v>9.5291643968331865</v>
      </c>
      <c r="S36">
        <v>25744438.701281</v>
      </c>
      <c r="T36" s="9">
        <f>S36/O36*100</f>
        <v>23.664491755766491</v>
      </c>
      <c r="U36">
        <v>3860</v>
      </c>
      <c r="V36" t="s">
        <v>9</v>
      </c>
      <c r="W36" t="s">
        <v>10</v>
      </c>
      <c r="X36">
        <v>29.83</v>
      </c>
      <c r="Y36">
        <v>1.7000000000000001E-2</v>
      </c>
      <c r="Z36">
        <v>1.02</v>
      </c>
      <c r="AA36" t="s">
        <v>83</v>
      </c>
    </row>
    <row r="37" spans="1:27" x14ac:dyDescent="0.25">
      <c r="A37">
        <v>51</v>
      </c>
      <c r="B37" t="s">
        <v>37</v>
      </c>
      <c r="C37" s="6" t="s">
        <v>136</v>
      </c>
      <c r="D37">
        <v>1694918.231598</v>
      </c>
      <c r="E37" s="8">
        <f>D37/M37*100</f>
        <v>8.2738922931289096</v>
      </c>
      <c r="F37">
        <v>254105.77038199999</v>
      </c>
      <c r="G37" s="8">
        <f>F37/D37*100</f>
        <v>14.992214116572717</v>
      </c>
      <c r="H37" t="s">
        <v>37</v>
      </c>
      <c r="I37">
        <v>728100.33331599995</v>
      </c>
      <c r="J37" s="9">
        <f>I37/D37*100</f>
        <v>42.957844204055412</v>
      </c>
      <c r="K37">
        <v>51</v>
      </c>
      <c r="L37" s="6" t="s">
        <v>136</v>
      </c>
      <c r="M37">
        <v>20485137.726599999</v>
      </c>
      <c r="N37">
        <v>5317.8312390000001</v>
      </c>
      <c r="O37">
        <v>18790364.306161299</v>
      </c>
      <c r="P37" s="9">
        <f>O37/M37*100</f>
        <v>91.726814615270897</v>
      </c>
      <c r="Q37" s="9">
        <v>649962.988240576</v>
      </c>
      <c r="R37" s="9">
        <f>Q37/O37*100</f>
        <v>3.4590228143019841</v>
      </c>
      <c r="S37">
        <v>2846719.2813899601</v>
      </c>
      <c r="T37" s="9">
        <f>S37/O37*100</f>
        <v>15.149888714273253</v>
      </c>
      <c r="U37">
        <v>838</v>
      </c>
      <c r="V37" t="s">
        <v>9</v>
      </c>
      <c r="W37" t="s">
        <v>10</v>
      </c>
      <c r="X37">
        <v>23.69</v>
      </c>
      <c r="Y37">
        <v>8.0000000000000002E-3</v>
      </c>
      <c r="Z37">
        <v>2.6</v>
      </c>
      <c r="AA37" t="s">
        <v>41</v>
      </c>
    </row>
    <row r="38" spans="1:27" x14ac:dyDescent="0.25">
      <c r="A38">
        <v>22</v>
      </c>
      <c r="B38" t="s">
        <v>26</v>
      </c>
      <c r="C38" s="5" t="s">
        <v>126</v>
      </c>
      <c r="D38">
        <v>1913411.2976859999</v>
      </c>
      <c r="E38" s="8">
        <f>D38/M38*100</f>
        <v>10.077709219263475</v>
      </c>
      <c r="F38">
        <v>908480.69523399998</v>
      </c>
      <c r="G38" s="8">
        <f>F38/D38*100</f>
        <v>47.479634740982178</v>
      </c>
      <c r="H38" t="s">
        <v>26</v>
      </c>
      <c r="I38">
        <v>1548275.0001330001</v>
      </c>
      <c r="J38" s="9">
        <f>I38/D38*100</f>
        <v>80.916998974837213</v>
      </c>
      <c r="K38">
        <v>22</v>
      </c>
      <c r="L38" s="5" t="s">
        <v>126</v>
      </c>
      <c r="M38">
        <v>18986569.825100001</v>
      </c>
      <c r="N38">
        <v>12115.199642</v>
      </c>
      <c r="O38">
        <v>7172466.0164891398</v>
      </c>
      <c r="P38" s="9">
        <f>O38/M38*100</f>
        <v>37.776523524577001</v>
      </c>
      <c r="Q38" s="9">
        <v>860307.03485240403</v>
      </c>
      <c r="R38" s="9">
        <f>Q38/O38*100</f>
        <v>11.994578055505615</v>
      </c>
      <c r="S38">
        <v>1446433.40027233</v>
      </c>
      <c r="T38" s="9">
        <f>S38/O38*100</f>
        <v>20.166472688013471</v>
      </c>
      <c r="U38">
        <v>231</v>
      </c>
      <c r="V38" t="s">
        <v>9</v>
      </c>
      <c r="W38" t="s">
        <v>10</v>
      </c>
      <c r="X38">
        <v>7.97</v>
      </c>
      <c r="Y38">
        <v>0.65800000000000003</v>
      </c>
      <c r="Z38">
        <v>1.1399999999999999</v>
      </c>
      <c r="AA38" t="s">
        <v>27</v>
      </c>
    </row>
    <row r="39" spans="1:27" x14ac:dyDescent="0.25">
      <c r="A39">
        <v>101</v>
      </c>
      <c r="B39" t="s">
        <v>77</v>
      </c>
      <c r="C39" s="6" t="s">
        <v>106</v>
      </c>
      <c r="D39">
        <v>65463862.628712997</v>
      </c>
      <c r="E39" s="8">
        <f>D39/M39*100</f>
        <v>55.395119702525761</v>
      </c>
      <c r="F39">
        <v>11437183.261959</v>
      </c>
      <c r="G39" s="8">
        <f>F39/D39*100</f>
        <v>17.470987507759062</v>
      </c>
      <c r="H39" t="s">
        <v>77</v>
      </c>
      <c r="I39">
        <v>49904372.675238997</v>
      </c>
      <c r="J39" s="9">
        <f>I39/D39*100</f>
        <v>76.231940297012841</v>
      </c>
      <c r="K39">
        <v>101</v>
      </c>
      <c r="L39" s="6" t="s">
        <v>106</v>
      </c>
      <c r="M39">
        <v>118176227.40099999</v>
      </c>
      <c r="N39">
        <v>106315.782468</v>
      </c>
      <c r="O39">
        <v>21112394.8105083</v>
      </c>
      <c r="P39" s="9">
        <f>O39/M39*100</f>
        <v>17.865179211440665</v>
      </c>
      <c r="Q39" s="9">
        <v>1119226.3426474901</v>
      </c>
      <c r="R39" s="9">
        <f>Q39/O39*100</f>
        <v>5.3012761114642295</v>
      </c>
      <c r="S39">
        <v>5831849.8610741198</v>
      </c>
      <c r="T39" s="9">
        <f>S39/O39*100</f>
        <v>27.622872314662406</v>
      </c>
      <c r="U39">
        <v>1223</v>
      </c>
      <c r="V39" t="s">
        <v>9</v>
      </c>
      <c r="W39" t="s">
        <v>10</v>
      </c>
      <c r="X39">
        <v>10.61</v>
      </c>
      <c r="Y39">
        <v>3.46</v>
      </c>
      <c r="Z39">
        <v>0.76</v>
      </c>
      <c r="AA39" t="s">
        <v>78</v>
      </c>
    </row>
    <row r="40" spans="1:27" x14ac:dyDescent="0.25">
      <c r="A40">
        <v>28</v>
      </c>
      <c r="B40" t="s">
        <v>28</v>
      </c>
      <c r="C40" s="5" t="s">
        <v>125</v>
      </c>
      <c r="D40">
        <v>39462178.568920001</v>
      </c>
      <c r="E40" s="8">
        <f>D40/M40*100</f>
        <v>56.545153347428098</v>
      </c>
      <c r="F40">
        <v>7146792.5343159996</v>
      </c>
      <c r="G40" s="8">
        <f>F40/D40*100</f>
        <v>18.110486530373006</v>
      </c>
      <c r="H40" t="s">
        <v>28</v>
      </c>
      <c r="I40">
        <v>28314367.128121</v>
      </c>
      <c r="J40" s="9">
        <f>I40/D40*100</f>
        <v>71.750643666746512</v>
      </c>
      <c r="K40">
        <v>28</v>
      </c>
      <c r="L40" s="5" t="s">
        <v>125</v>
      </c>
      <c r="M40">
        <v>69788790.431700006</v>
      </c>
      <c r="N40">
        <v>55076.778918999997</v>
      </c>
      <c r="O40">
        <v>23248757.183281001</v>
      </c>
      <c r="P40" s="9">
        <f>O40/M40*100</f>
        <v>33.313024970727632</v>
      </c>
      <c r="Q40" s="9">
        <v>612212.17289716401</v>
      </c>
      <c r="R40" s="9">
        <f>Q40/O40*100</f>
        <v>2.633311398414997</v>
      </c>
      <c r="S40">
        <v>7277443.2424906399</v>
      </c>
      <c r="T40" s="9">
        <f>S40/O40*100</f>
        <v>31.302504409672729</v>
      </c>
      <c r="U40">
        <v>316</v>
      </c>
      <c r="V40" t="s">
        <v>9</v>
      </c>
      <c r="W40" t="s">
        <v>10</v>
      </c>
      <c r="X40">
        <v>13.26</v>
      </c>
      <c r="Y40">
        <v>1.94</v>
      </c>
      <c r="Z40">
        <v>0.28000000000000003</v>
      </c>
      <c r="AA40" t="s">
        <v>29</v>
      </c>
    </row>
    <row r="41" spans="1:27" x14ac:dyDescent="0.25">
      <c r="A41">
        <v>24</v>
      </c>
      <c r="B41" t="s">
        <v>88</v>
      </c>
      <c r="C41" s="5" t="s">
        <v>124</v>
      </c>
      <c r="D41">
        <v>3307556.4024720001</v>
      </c>
      <c r="E41" s="8">
        <f>D41/M41*100</f>
        <v>4.9461123723135199</v>
      </c>
      <c r="F41">
        <v>874031.97787800001</v>
      </c>
      <c r="G41" s="8">
        <f>F41/D41*100</f>
        <v>26.425308340162129</v>
      </c>
      <c r="H41" t="s">
        <v>88</v>
      </c>
      <c r="I41">
        <v>2270016.428392</v>
      </c>
      <c r="J41" s="9">
        <f>I41/D41*100</f>
        <v>68.631223543019132</v>
      </c>
      <c r="K41">
        <v>24</v>
      </c>
      <c r="L41" s="5" t="s">
        <v>124</v>
      </c>
      <c r="M41">
        <v>66871841.023800001</v>
      </c>
      <c r="N41">
        <v>67502.049526999996</v>
      </c>
      <c r="O41">
        <v>5008676.7235999899</v>
      </c>
      <c r="P41" s="9">
        <f>O41/M41*100</f>
        <v>7.4899638576084335</v>
      </c>
      <c r="Q41" s="9">
        <v>487617.348745781</v>
      </c>
      <c r="R41" s="9">
        <f>Q41/O41*100</f>
        <v>9.7354526086344357</v>
      </c>
      <c r="S41">
        <v>888801.45280679502</v>
      </c>
      <c r="T41" s="9">
        <f>S41/O41*100</f>
        <v>17.745234956349275</v>
      </c>
      <c r="U41">
        <v>233</v>
      </c>
      <c r="V41" t="s">
        <v>9</v>
      </c>
      <c r="W41" t="s">
        <v>10</v>
      </c>
      <c r="X41">
        <v>10.199999999999999</v>
      </c>
      <c r="Y41">
        <v>0.09</v>
      </c>
      <c r="Z41">
        <v>1.41</v>
      </c>
      <c r="AA41" t="s">
        <v>89</v>
      </c>
    </row>
    <row r="42" spans="1:27" x14ac:dyDescent="0.25">
      <c r="A42">
        <v>21</v>
      </c>
      <c r="B42" t="s">
        <v>24</v>
      </c>
      <c r="C42" s="5" t="s">
        <v>123</v>
      </c>
      <c r="D42">
        <v>17984477.063443001</v>
      </c>
      <c r="E42" s="8">
        <f>D42/M42*100</f>
        <v>42.801924543016128</v>
      </c>
      <c r="F42">
        <v>4654712.9107729997</v>
      </c>
      <c r="G42" s="8">
        <f>F42/D42*100</f>
        <v>25.881836287776324</v>
      </c>
      <c r="H42" t="s">
        <v>24</v>
      </c>
      <c r="I42">
        <v>10619068.201028001</v>
      </c>
      <c r="J42" s="9">
        <f>I42/D42*100</f>
        <v>59.045743524082503</v>
      </c>
      <c r="K42">
        <v>21</v>
      </c>
      <c r="L42" s="5" t="s">
        <v>123</v>
      </c>
      <c r="M42">
        <v>42017916.847099997</v>
      </c>
      <c r="N42">
        <v>25246.857220000002</v>
      </c>
      <c r="O42">
        <v>16990133.4397473</v>
      </c>
      <c r="P42" s="9">
        <f>O42/M42*100</f>
        <v>40.435449243171909</v>
      </c>
      <c r="Q42" s="9">
        <v>1449463.04534624</v>
      </c>
      <c r="R42" s="9">
        <f>Q42/O42*100</f>
        <v>8.5312045987544547</v>
      </c>
      <c r="S42">
        <v>2697329.7166848001</v>
      </c>
      <c r="T42" s="9">
        <f>S42/O42*100</f>
        <v>15.87585951723354</v>
      </c>
      <c r="U42">
        <v>227</v>
      </c>
      <c r="V42" t="s">
        <v>9</v>
      </c>
      <c r="W42" t="s">
        <v>10</v>
      </c>
      <c r="X42">
        <v>7.26</v>
      </c>
      <c r="Y42">
        <v>0.51800000000000002</v>
      </c>
      <c r="Z42">
        <v>3.68</v>
      </c>
      <c r="AA42" t="s">
        <v>25</v>
      </c>
    </row>
    <row r="43" spans="1:27" x14ac:dyDescent="0.25">
      <c r="A43">
        <v>95</v>
      </c>
      <c r="B43" t="s">
        <v>73</v>
      </c>
      <c r="C43" s="6" t="s">
        <v>157</v>
      </c>
      <c r="D43">
        <v>2319263.8491000002</v>
      </c>
      <c r="E43" s="8">
        <f>D43/M43*100</f>
        <v>3.1379039479202184</v>
      </c>
      <c r="F43">
        <v>835951.59372400003</v>
      </c>
      <c r="G43" s="8">
        <f>F43/D43*100</f>
        <v>36.043833220976325</v>
      </c>
      <c r="H43" t="s">
        <v>73</v>
      </c>
      <c r="I43">
        <v>1815758.3078719999</v>
      </c>
      <c r="J43" s="9">
        <f>I43/D43*100</f>
        <v>78.290286315488089</v>
      </c>
      <c r="K43">
        <v>95</v>
      </c>
      <c r="L43" s="6" t="s">
        <v>157</v>
      </c>
      <c r="M43">
        <v>73911244.180600002</v>
      </c>
      <c r="N43">
        <v>92709.525622000001</v>
      </c>
      <c r="O43">
        <v>7606905.6845156597</v>
      </c>
      <c r="P43" s="9">
        <f>O43/M43*100</f>
        <v>10.291946467479839</v>
      </c>
      <c r="Q43" s="9">
        <v>879101.19968828303</v>
      </c>
      <c r="R43" s="9">
        <f>Q43/O43*100</f>
        <v>11.5566202099462</v>
      </c>
      <c r="S43">
        <v>4678826.9597878298</v>
      </c>
      <c r="T43" s="9">
        <f>S43/O43*100</f>
        <v>61.507624175121286</v>
      </c>
      <c r="U43">
        <v>1216</v>
      </c>
      <c r="V43" t="s">
        <v>9</v>
      </c>
      <c r="W43" t="s">
        <v>10</v>
      </c>
      <c r="X43">
        <v>7.84</v>
      </c>
      <c r="Y43">
        <v>0.36699999999999999</v>
      </c>
      <c r="Z43">
        <v>3.8</v>
      </c>
      <c r="AA43" t="s">
        <v>74</v>
      </c>
    </row>
    <row r="44" spans="1:27" x14ac:dyDescent="0.25">
      <c r="A44">
        <v>12</v>
      </c>
      <c r="B44" t="s">
        <v>14</v>
      </c>
      <c r="C44" s="6" t="s">
        <v>113</v>
      </c>
      <c r="D44">
        <v>7475684.2546180002</v>
      </c>
      <c r="E44" s="8">
        <f>D44/M44*100</f>
        <v>28.282953239589069</v>
      </c>
      <c r="F44">
        <v>240271.832501</v>
      </c>
      <c r="G44" s="8">
        <f>F44/D44*100</f>
        <v>3.2140446856429952</v>
      </c>
      <c r="H44" t="s">
        <v>14</v>
      </c>
      <c r="I44">
        <v>4264114.7928069998</v>
      </c>
      <c r="J44" s="9">
        <f>I44/D44*100</f>
        <v>57.039792580497263</v>
      </c>
      <c r="K44">
        <v>12</v>
      </c>
      <c r="L44" s="6" t="s">
        <v>113</v>
      </c>
      <c r="M44">
        <v>26431766.835981999</v>
      </c>
      <c r="N44">
        <v>16701.732370999998</v>
      </c>
      <c r="O44">
        <v>18139988.2788384</v>
      </c>
      <c r="P44" s="9">
        <f>O44/M44*100</f>
        <v>68.62949567996391</v>
      </c>
      <c r="Q44" s="9">
        <v>403573.85196813702</v>
      </c>
      <c r="R44" s="9">
        <f>Q44/O44*100</f>
        <v>2.2247746016403709</v>
      </c>
      <c r="S44">
        <v>7264244.5013780501</v>
      </c>
      <c r="T44" s="9">
        <f>S44/O44*100</f>
        <v>40.04547516633356</v>
      </c>
      <c r="U44">
        <v>122</v>
      </c>
      <c r="V44" t="s">
        <v>9</v>
      </c>
      <c r="W44" t="s">
        <v>10</v>
      </c>
      <c r="X44">
        <v>24.37</v>
      </c>
      <c r="Y44">
        <v>0.94499999999999995</v>
      </c>
      <c r="Z44">
        <v>3.77</v>
      </c>
      <c r="AA44" t="s">
        <v>15</v>
      </c>
    </row>
    <row r="45" spans="1:27" x14ac:dyDescent="0.25">
      <c r="A45">
        <v>65</v>
      </c>
      <c r="B45" t="s">
        <v>52</v>
      </c>
      <c r="C45" s="6" t="s">
        <v>143</v>
      </c>
      <c r="D45">
        <v>98578398.709326997</v>
      </c>
      <c r="E45" s="8">
        <f>D45/M45*100</f>
        <v>33.380584725216423</v>
      </c>
      <c r="F45">
        <v>24541909.378851999</v>
      </c>
      <c r="G45" s="8">
        <f>F45/D45*100</f>
        <v>24.895828802431101</v>
      </c>
      <c r="H45" t="s">
        <v>52</v>
      </c>
      <c r="I45">
        <v>57835546.307322003</v>
      </c>
      <c r="J45" s="9">
        <f>I45/D45*100</f>
        <v>58.669594013044048</v>
      </c>
      <c r="K45">
        <v>65</v>
      </c>
      <c r="L45" s="6" t="s">
        <v>143</v>
      </c>
      <c r="M45">
        <v>295316572.55500001</v>
      </c>
      <c r="N45">
        <v>178293.21604199999</v>
      </c>
      <c r="O45">
        <v>118044497.26798999</v>
      </c>
      <c r="P45" s="9">
        <f>O45/M45*100</f>
        <v>39.972188572656307</v>
      </c>
      <c r="Q45" s="9">
        <v>8209844.0479836501</v>
      </c>
      <c r="R45" s="9">
        <f>Q45/O45*100</f>
        <v>6.9548723049286139</v>
      </c>
      <c r="S45">
        <v>31582954.266472999</v>
      </c>
      <c r="T45" s="9">
        <f>S45/O45*100</f>
        <v>26.755126242582861</v>
      </c>
      <c r="U45">
        <v>1082</v>
      </c>
      <c r="V45" t="s">
        <v>9</v>
      </c>
      <c r="W45" t="s">
        <v>10</v>
      </c>
      <c r="X45">
        <v>9.6300000000000008</v>
      </c>
      <c r="Y45">
        <v>0.19700000000000001</v>
      </c>
      <c r="Z45">
        <v>9.18</v>
      </c>
      <c r="AA45" t="s">
        <v>53</v>
      </c>
    </row>
    <row r="46" spans="1:27" s="10" customFormat="1" x14ac:dyDescent="0.25">
      <c r="A46" s="10">
        <v>108</v>
      </c>
      <c r="B46" s="10" t="s">
        <v>42</v>
      </c>
      <c r="C46" s="11" t="s">
        <v>109</v>
      </c>
      <c r="D46" s="10">
        <v>12060905.859410999</v>
      </c>
      <c r="E46" s="12">
        <f>D46/M46*100</f>
        <v>24.438893949832526</v>
      </c>
      <c r="F46" s="10">
        <v>3516140.4641570002</v>
      </c>
      <c r="G46" s="12">
        <f>F46/D46*100</f>
        <v>29.15320379035537</v>
      </c>
      <c r="H46" s="10" t="s">
        <v>42</v>
      </c>
      <c r="I46" s="10">
        <v>8543945.6738469992</v>
      </c>
      <c r="J46" s="14">
        <f>I46/D46*100</f>
        <v>70.839999693557417</v>
      </c>
      <c r="K46" s="10">
        <v>108</v>
      </c>
      <c r="L46" s="11" t="s">
        <v>109</v>
      </c>
      <c r="M46" s="10">
        <v>49351275.406199999</v>
      </c>
      <c r="N46" s="10">
        <v>32037.034991</v>
      </c>
      <c r="O46" s="10">
        <v>30837759.498971999</v>
      </c>
      <c r="P46" s="14">
        <f>O46/M46*100</f>
        <v>62.486246292832078</v>
      </c>
      <c r="Q46" s="14">
        <v>3396329.9077063701</v>
      </c>
      <c r="R46" s="14">
        <f>Q46/O46*100</f>
        <v>11.013543016377664</v>
      </c>
      <c r="S46" s="10">
        <v>9352626.2703030407</v>
      </c>
      <c r="T46" s="14">
        <f>S46/O46*100</f>
        <v>30.328488263276128</v>
      </c>
      <c r="U46" s="10">
        <v>1476</v>
      </c>
      <c r="V46" s="10" t="s">
        <v>9</v>
      </c>
      <c r="W46" s="10" t="s">
        <v>10</v>
      </c>
      <c r="X46" s="10">
        <v>25.41</v>
      </c>
      <c r="Y46" s="10">
        <v>8.0000000000000002E-3</v>
      </c>
      <c r="Z46" s="10">
        <v>2.36</v>
      </c>
      <c r="AA46" s="10" t="s">
        <v>81</v>
      </c>
    </row>
    <row r="47" spans="1:27" s="10" customFormat="1" x14ac:dyDescent="0.25">
      <c r="A47" s="10">
        <v>52</v>
      </c>
      <c r="B47" s="10" t="s">
        <v>42</v>
      </c>
      <c r="C47" s="16" t="s">
        <v>137</v>
      </c>
      <c r="D47" s="10">
        <v>4811608.8739560004</v>
      </c>
      <c r="E47" s="12">
        <f>D47/M47*100</f>
        <v>21.727385828907114</v>
      </c>
      <c r="F47" s="10">
        <v>2597573.289045</v>
      </c>
      <c r="G47" s="12">
        <f>F47/D47*100</f>
        <v>53.985545315310127</v>
      </c>
      <c r="H47" s="10" t="s">
        <v>42</v>
      </c>
      <c r="I47" s="10">
        <v>4145281.6720190002</v>
      </c>
      <c r="J47" s="14">
        <f>I47/D47*100</f>
        <v>86.151675678718249</v>
      </c>
      <c r="K47" s="10">
        <v>52</v>
      </c>
      <c r="L47" s="16" t="s">
        <v>137</v>
      </c>
      <c r="M47" s="10">
        <v>22145364.895</v>
      </c>
      <c r="N47" s="10">
        <v>17684.457307000001</v>
      </c>
      <c r="O47" s="10">
        <v>12948520.5800914</v>
      </c>
      <c r="P47" s="14">
        <f>O47/M47*100</f>
        <v>58.470567730473157</v>
      </c>
      <c r="Q47" s="14">
        <v>1470011.54798808</v>
      </c>
      <c r="R47" s="14">
        <f>Q47/O47*100</f>
        <v>11.352737472173084</v>
      </c>
      <c r="S47" s="10">
        <v>4111374.79398765</v>
      </c>
      <c r="T47" s="14">
        <f>S47/O47*100</f>
        <v>31.751695250104234</v>
      </c>
      <c r="U47" s="10">
        <v>843</v>
      </c>
      <c r="V47" s="10" t="s">
        <v>9</v>
      </c>
      <c r="W47" s="10" t="s">
        <v>10</v>
      </c>
      <c r="X47" s="10">
        <v>23.21</v>
      </c>
      <c r="Y47" s="10">
        <v>0.02</v>
      </c>
      <c r="Z47" s="10">
        <v>1.28</v>
      </c>
      <c r="AA47" s="10" t="s">
        <v>43</v>
      </c>
    </row>
    <row r="48" spans="1:27" s="10" customFormat="1" x14ac:dyDescent="0.25">
      <c r="A48" s="10">
        <v>119</v>
      </c>
      <c r="B48" s="10" t="s">
        <v>42</v>
      </c>
      <c r="C48" s="11" t="s">
        <v>112</v>
      </c>
      <c r="D48" s="10">
        <v>7617449.6212440003</v>
      </c>
      <c r="E48" s="12">
        <f>D48/M48*100</f>
        <v>17.676064048822148</v>
      </c>
      <c r="F48" s="10">
        <v>1242327.413961</v>
      </c>
      <c r="G48" s="12">
        <f>F48/D48*100</f>
        <v>16.308967905692779</v>
      </c>
      <c r="H48" s="10" t="s">
        <v>42</v>
      </c>
      <c r="I48" s="10">
        <v>3707801.821858</v>
      </c>
      <c r="J48" s="14">
        <f>I48/D48*100</f>
        <v>48.675107893296207</v>
      </c>
      <c r="K48" s="10">
        <v>119</v>
      </c>
      <c r="L48" s="11" t="s">
        <v>112</v>
      </c>
      <c r="M48" s="10">
        <v>43094716.109899998</v>
      </c>
      <c r="N48" s="10">
        <v>21500.222168</v>
      </c>
      <c r="O48" s="10">
        <v>35472377.643541001</v>
      </c>
      <c r="P48" s="14">
        <f>O48/M48*100</f>
        <v>82.312591532287769</v>
      </c>
      <c r="Q48" s="14">
        <v>3084361.9024603502</v>
      </c>
      <c r="R48" s="14">
        <f>Q48/O48*100</f>
        <v>8.6951090041238537</v>
      </c>
      <c r="S48" s="10">
        <v>10406172.528279301</v>
      </c>
      <c r="T48" s="14">
        <f>S48/O48*100</f>
        <v>29.335988223992398</v>
      </c>
      <c r="U48" s="10">
        <v>3858</v>
      </c>
      <c r="V48" s="10" t="s">
        <v>9</v>
      </c>
      <c r="W48" s="10" t="s">
        <v>10</v>
      </c>
      <c r="X48" s="10">
        <v>22.83</v>
      </c>
      <c r="Y48" s="10">
        <v>8.0000000000000002E-3</v>
      </c>
      <c r="Z48" s="10">
        <v>1.94</v>
      </c>
      <c r="AA48" s="10" t="s">
        <v>82</v>
      </c>
    </row>
    <row r="49" spans="1:27" x14ac:dyDescent="0.25">
      <c r="A49">
        <v>123</v>
      </c>
      <c r="B49" t="s">
        <v>85</v>
      </c>
      <c r="C49" s="5" t="s">
        <v>116</v>
      </c>
      <c r="D49">
        <v>20275931.473106001</v>
      </c>
      <c r="E49" s="8">
        <f>D49/M49*100</f>
        <v>48.231365632172007</v>
      </c>
      <c r="F49">
        <v>3575870.2129350002</v>
      </c>
      <c r="G49" s="8">
        <f>F49/D49*100</f>
        <v>17.636034219577212</v>
      </c>
      <c r="H49" t="s">
        <v>85</v>
      </c>
      <c r="I49">
        <v>13571325.191101</v>
      </c>
      <c r="J49" s="9">
        <f>I49/D49*100</f>
        <v>66.933177442930344</v>
      </c>
      <c r="K49">
        <v>123</v>
      </c>
      <c r="L49" s="5" t="s">
        <v>116</v>
      </c>
      <c r="M49">
        <v>42038891.512500003</v>
      </c>
      <c r="N49">
        <v>28351.895602000001</v>
      </c>
      <c r="O49">
        <v>16939184.885873798</v>
      </c>
      <c r="P49" s="9">
        <f>O49/M49*100</f>
        <v>40.294080734352946</v>
      </c>
      <c r="Q49" s="9">
        <v>570576.972115212</v>
      </c>
      <c r="R49" s="9">
        <f>Q49/O49*100</f>
        <v>3.368385054885592</v>
      </c>
      <c r="S49">
        <v>4057967.86560087</v>
      </c>
      <c r="T49" s="9">
        <f>S49/O49*100</f>
        <v>23.956098790709561</v>
      </c>
      <c r="U49">
        <v>3969</v>
      </c>
      <c r="V49" t="s">
        <v>9</v>
      </c>
      <c r="W49" t="s">
        <v>10</v>
      </c>
      <c r="X49">
        <v>12.86</v>
      </c>
      <c r="Y49">
        <v>0.36599999999999999</v>
      </c>
      <c r="Z49">
        <v>0.81</v>
      </c>
      <c r="AA49" t="s">
        <v>86</v>
      </c>
    </row>
    <row r="50" spans="1:27" x14ac:dyDescent="0.25">
      <c r="A50">
        <v>29</v>
      </c>
      <c r="B50" s="2" t="s">
        <v>92</v>
      </c>
      <c r="C50" s="5" t="s">
        <v>127</v>
      </c>
      <c r="D50">
        <v>8766036.6386019997</v>
      </c>
      <c r="E50" s="8">
        <f>D50/M50*100</f>
        <v>48.399425680965763</v>
      </c>
      <c r="F50">
        <v>885557.54502399999</v>
      </c>
      <c r="G50" s="8">
        <f>F50/D50*100</f>
        <v>10.102142867215166</v>
      </c>
      <c r="H50" s="2" t="s">
        <v>92</v>
      </c>
      <c r="I50" s="2">
        <v>4973502.0264529996</v>
      </c>
      <c r="J50" s="9">
        <f>I50/D50*100</f>
        <v>56.736039689267933</v>
      </c>
      <c r="K50">
        <v>29</v>
      </c>
      <c r="L50" s="5" t="s">
        <v>127</v>
      </c>
      <c r="M50" s="2">
        <v>18111860.864599999</v>
      </c>
      <c r="N50" s="2">
        <v>10955.525670000001</v>
      </c>
      <c r="O50" s="2">
        <v>8206625.39925637</v>
      </c>
      <c r="P50" s="9">
        <f>O50/M50*100</f>
        <v>45.310779828793777</v>
      </c>
      <c r="Q50" s="9">
        <v>207395.90674890199</v>
      </c>
      <c r="R50" s="9">
        <f>Q50/O50*100</f>
        <v>2.5271764782598076</v>
      </c>
      <c r="S50" s="2">
        <v>2023437.01548171</v>
      </c>
      <c r="T50" s="9">
        <f>S50/O50*100</f>
        <v>24.65613960721371</v>
      </c>
      <c r="U50" s="2">
        <v>318</v>
      </c>
      <c r="V50" s="2" t="s">
        <v>9</v>
      </c>
      <c r="W50" s="2" t="s">
        <v>10</v>
      </c>
      <c r="X50" s="2">
        <v>10.14</v>
      </c>
      <c r="Y50" s="2">
        <v>2.41</v>
      </c>
      <c r="Z50" s="2">
        <v>0.82</v>
      </c>
      <c r="AA50" s="2" t="s">
        <v>93</v>
      </c>
    </row>
    <row r="51" spans="1:27" s="15" customFormat="1" x14ac:dyDescent="0.25">
      <c r="A51">
        <v>32</v>
      </c>
      <c r="B51" s="2" t="s">
        <v>18</v>
      </c>
      <c r="C51" s="5" t="s">
        <v>130</v>
      </c>
      <c r="D51">
        <v>21436082.585294999</v>
      </c>
      <c r="E51" s="8">
        <f>D51/M51*100</f>
        <v>63.830308884249852</v>
      </c>
      <c r="F51">
        <v>3977536.9046820002</v>
      </c>
      <c r="G51" s="8">
        <f>F51/D51*100</f>
        <v>18.555334860533527</v>
      </c>
      <c r="H51" s="2" t="s">
        <v>18</v>
      </c>
      <c r="I51" s="2">
        <v>17402284.123643</v>
      </c>
      <c r="J51" s="9">
        <f>I51/D51*100</f>
        <v>81.182203205266816</v>
      </c>
      <c r="K51">
        <v>32</v>
      </c>
      <c r="L51" s="5" t="s">
        <v>130</v>
      </c>
      <c r="M51" s="2">
        <v>33582921.593199998</v>
      </c>
      <c r="N51" s="2">
        <v>45254.663096999997</v>
      </c>
      <c r="O51" s="2">
        <v>7544456.8492272496</v>
      </c>
      <c r="P51" s="9">
        <f>O51/M51*100</f>
        <v>22.465159346811806</v>
      </c>
      <c r="Q51" s="9">
        <v>1942788.1085526601</v>
      </c>
      <c r="R51" s="9">
        <f>Q51/O51*100</f>
        <v>25.751199156923438</v>
      </c>
      <c r="S51" s="2">
        <v>3651121.0728397202</v>
      </c>
      <c r="T51" s="9">
        <f>S51/O51*100</f>
        <v>48.394750554026835</v>
      </c>
      <c r="U51" s="2">
        <v>343</v>
      </c>
      <c r="V51" s="2" t="s">
        <v>9</v>
      </c>
      <c r="W51" s="2" t="s">
        <v>10</v>
      </c>
      <c r="X51" s="2">
        <v>9.24</v>
      </c>
      <c r="Y51" s="2">
        <v>1.65</v>
      </c>
      <c r="Z51" s="2">
        <v>0.66</v>
      </c>
      <c r="AA51" s="2" t="s">
        <v>95</v>
      </c>
    </row>
    <row r="52" spans="1:27" x14ac:dyDescent="0.25">
      <c r="A52">
        <v>17</v>
      </c>
      <c r="B52" t="s">
        <v>18</v>
      </c>
      <c r="C52" s="5" t="s">
        <v>120</v>
      </c>
      <c r="D52">
        <v>102237731.658933</v>
      </c>
      <c r="E52" s="8">
        <f>D52/M52*100</f>
        <v>63.791042544740137</v>
      </c>
      <c r="F52">
        <v>15484283.584833</v>
      </c>
      <c r="G52" s="8">
        <f>F52/D52*100</f>
        <v>15.145370826974977</v>
      </c>
      <c r="H52" t="s">
        <v>18</v>
      </c>
      <c r="I52">
        <v>70475148.423389003</v>
      </c>
      <c r="J52" s="9">
        <f>I52/D52*100</f>
        <v>68.932621332499266</v>
      </c>
      <c r="K52">
        <v>17</v>
      </c>
      <c r="L52" s="5" t="s">
        <v>120</v>
      </c>
      <c r="M52">
        <v>160269730.01300001</v>
      </c>
      <c r="N52">
        <v>137810.68472200001</v>
      </c>
      <c r="O52">
        <v>18464504.058250599</v>
      </c>
      <c r="P52" s="9">
        <f>O52/M52*100</f>
        <v>11.52089297009041</v>
      </c>
      <c r="Q52" s="9">
        <v>2899706.6584745101</v>
      </c>
      <c r="R52" s="9">
        <f>Q52/O52*100</f>
        <v>15.704221729035922</v>
      </c>
      <c r="S52">
        <v>5770146.8633328201</v>
      </c>
      <c r="T52" s="9">
        <f>S52/O52*100</f>
        <v>31.249942295387633</v>
      </c>
      <c r="U52">
        <v>148</v>
      </c>
      <c r="V52" t="s">
        <v>9</v>
      </c>
      <c r="W52" t="s">
        <v>10</v>
      </c>
      <c r="X52">
        <v>14.25</v>
      </c>
      <c r="Y52">
        <v>4.07</v>
      </c>
      <c r="Z52">
        <v>0.45</v>
      </c>
      <c r="AA52" t="s">
        <v>19</v>
      </c>
    </row>
    <row r="53" spans="1:27" x14ac:dyDescent="0.25">
      <c r="A53">
        <v>117</v>
      </c>
      <c r="B53" s="2" t="s">
        <v>101</v>
      </c>
      <c r="C53" s="5" t="s">
        <v>111</v>
      </c>
      <c r="D53">
        <v>16369629.091482</v>
      </c>
      <c r="E53" s="8">
        <f>D53/M53*100</f>
        <v>37.867661952483452</v>
      </c>
      <c r="F53">
        <v>2141058.0879950002</v>
      </c>
      <c r="G53" s="8">
        <f>F53/D53*100</f>
        <v>13.079453883955793</v>
      </c>
      <c r="H53" s="2" t="s">
        <v>101</v>
      </c>
      <c r="I53" s="2">
        <v>8808950.8717710003</v>
      </c>
      <c r="J53" s="9">
        <f>I53/D53*100</f>
        <v>53.812770115571965</v>
      </c>
      <c r="K53">
        <v>117</v>
      </c>
      <c r="L53" s="5" t="s">
        <v>111</v>
      </c>
      <c r="M53" s="2">
        <v>43228518.0744</v>
      </c>
      <c r="N53" s="2">
        <v>27052.971492000001</v>
      </c>
      <c r="O53" s="2">
        <v>24976477.371627599</v>
      </c>
      <c r="P53" s="9">
        <f>O53/M53*100</f>
        <v>57.777778383799628</v>
      </c>
      <c r="Q53" s="9">
        <v>1400881.5234747501</v>
      </c>
      <c r="R53" s="9">
        <f>Q53/O53*100</f>
        <v>5.6088034458618345</v>
      </c>
      <c r="S53" s="2">
        <v>6442089.2292853398</v>
      </c>
      <c r="T53" s="9">
        <f>S53/O53*100</f>
        <v>25.792625330757517</v>
      </c>
      <c r="U53" s="2">
        <v>3856</v>
      </c>
      <c r="V53" s="2" t="s">
        <v>9</v>
      </c>
      <c r="W53" s="2" t="s">
        <v>10</v>
      </c>
      <c r="X53" s="2">
        <v>28.92</v>
      </c>
      <c r="Y53" s="2">
        <v>3.2000000000000001E-2</v>
      </c>
      <c r="Z53" s="2">
        <v>2.2400000000000002</v>
      </c>
      <c r="AA53" s="2" t="s">
        <v>102</v>
      </c>
    </row>
    <row r="54" spans="1:27" x14ac:dyDescent="0.25">
      <c r="A54">
        <v>37</v>
      </c>
      <c r="B54" t="s">
        <v>35</v>
      </c>
      <c r="C54" s="6" t="s">
        <v>133</v>
      </c>
      <c r="D54">
        <v>30903415.116137002</v>
      </c>
      <c r="E54" s="8">
        <f>D54/M54*100</f>
        <v>26.44899422732621</v>
      </c>
      <c r="F54">
        <v>10936358.766703</v>
      </c>
      <c r="G54" s="8">
        <f>F54/D54*100</f>
        <v>35.388835588569961</v>
      </c>
      <c r="H54" t="s">
        <v>35</v>
      </c>
      <c r="I54">
        <v>21914542.232597999</v>
      </c>
      <c r="J54" s="9">
        <f>I54/D54*100</f>
        <v>70.913011232712492</v>
      </c>
      <c r="K54">
        <v>37</v>
      </c>
      <c r="L54" s="6" t="s">
        <v>133</v>
      </c>
      <c r="M54">
        <v>116841551.14</v>
      </c>
      <c r="N54">
        <v>79597.423809</v>
      </c>
      <c r="O54">
        <v>78645935.8723692</v>
      </c>
      <c r="P54" s="9">
        <f>O54/M54*100</f>
        <v>67.309903972547687</v>
      </c>
      <c r="Q54" s="9">
        <v>5406068.5293970499</v>
      </c>
      <c r="R54" s="9">
        <f>Q54/O54*100</f>
        <v>6.8739324790670739</v>
      </c>
      <c r="S54">
        <v>22873991.576635599</v>
      </c>
      <c r="T54" s="9">
        <f>S54/O54*100</f>
        <v>29.084772560602151</v>
      </c>
      <c r="U54">
        <v>463</v>
      </c>
      <c r="V54" t="s">
        <v>9</v>
      </c>
      <c r="W54" t="s">
        <v>10</v>
      </c>
      <c r="X54">
        <v>23.81</v>
      </c>
      <c r="Y54">
        <v>0.02</v>
      </c>
      <c r="Z54">
        <v>1.81</v>
      </c>
      <c r="AA54" t="s">
        <v>36</v>
      </c>
    </row>
    <row r="55" spans="1:27" s="43" customFormat="1" x14ac:dyDescent="0.25">
      <c r="A55" s="43">
        <v>0</v>
      </c>
      <c r="B55" s="47" t="s">
        <v>90</v>
      </c>
      <c r="C55" s="46" t="s">
        <v>105</v>
      </c>
      <c r="D55" s="43">
        <v>4761089.8800029997</v>
      </c>
      <c r="E55" s="44">
        <f>D55/M55*100</f>
        <v>18.955427041155083</v>
      </c>
      <c r="F55" s="43">
        <v>44465.355941000002</v>
      </c>
      <c r="G55" s="44">
        <f>F55/D55*100</f>
        <v>0.93393229411102785</v>
      </c>
      <c r="H55" s="47" t="s">
        <v>90</v>
      </c>
      <c r="I55" s="47">
        <v>4079097.0546180001</v>
      </c>
      <c r="J55" s="45">
        <f>I55/D55*100</f>
        <v>85.675699418122093</v>
      </c>
      <c r="K55" s="43">
        <v>0</v>
      </c>
      <c r="L55" s="46" t="s">
        <v>105</v>
      </c>
      <c r="M55" s="47">
        <v>25117291.579165999</v>
      </c>
      <c r="N55" s="47">
        <v>60203.583805000002</v>
      </c>
      <c r="O55" s="47">
        <v>19709594.050436702</v>
      </c>
      <c r="P55" s="45">
        <f>O55/M55*100</f>
        <v>78.470220359209392</v>
      </c>
      <c r="Q55" s="45">
        <v>33881.670786513299</v>
      </c>
      <c r="R55" s="45">
        <f>Q55/O55*100</f>
        <v>0.17190445779761046</v>
      </c>
      <c r="S55" s="47">
        <v>17226944.809216101</v>
      </c>
      <c r="T55" s="45">
        <f>S55/O55*100</f>
        <v>87.403854007000248</v>
      </c>
      <c r="U55" s="47">
        <v>38</v>
      </c>
      <c r="V55" s="47" t="s">
        <v>9</v>
      </c>
      <c r="W55" s="47" t="s">
        <v>10</v>
      </c>
      <c r="X55" s="47">
        <v>24.49</v>
      </c>
      <c r="Y55" s="47">
        <v>7.2999999999999995E-2</v>
      </c>
      <c r="Z55" s="47">
        <v>1.1399999999999999</v>
      </c>
      <c r="AA55" s="47" t="s">
        <v>91</v>
      </c>
    </row>
    <row r="56" spans="1:27" x14ac:dyDescent="0.25">
      <c r="A56">
        <v>20</v>
      </c>
      <c r="B56" t="s">
        <v>22</v>
      </c>
      <c r="C56" s="5" t="s">
        <v>122</v>
      </c>
      <c r="D56">
        <v>30919850.114275999</v>
      </c>
      <c r="E56" s="8">
        <f>D56/M56*100</f>
        <v>24.528815824428701</v>
      </c>
      <c r="F56">
        <v>8989388.0263490006</v>
      </c>
      <c r="G56" s="8">
        <f>F56/D56*100</f>
        <v>29.073194058591223</v>
      </c>
      <c r="H56" t="s">
        <v>22</v>
      </c>
      <c r="I56">
        <v>23310997.511978999</v>
      </c>
      <c r="J56" s="9">
        <f>I56/D56*100</f>
        <v>75.391689887966436</v>
      </c>
      <c r="K56">
        <v>20</v>
      </c>
      <c r="L56" s="5" t="s">
        <v>122</v>
      </c>
      <c r="M56">
        <v>126055209.251</v>
      </c>
      <c r="N56">
        <v>83935.678920999999</v>
      </c>
      <c r="O56">
        <v>65021383.569541201</v>
      </c>
      <c r="P56" s="9">
        <f>O56/M56*100</f>
        <v>51.581671202553167</v>
      </c>
      <c r="Q56" s="9">
        <v>3792386.3205373301</v>
      </c>
      <c r="R56" s="9">
        <f>Q56/O56*100</f>
        <v>5.8325217218445138</v>
      </c>
      <c r="S56">
        <v>15795626.3968153</v>
      </c>
      <c r="T56" s="9">
        <f>S56/O56*100</f>
        <v>24.292971834291524</v>
      </c>
      <c r="U56">
        <v>223</v>
      </c>
      <c r="V56" t="s">
        <v>9</v>
      </c>
      <c r="W56" t="s">
        <v>10</v>
      </c>
      <c r="X56">
        <v>26.29</v>
      </c>
      <c r="Y56">
        <v>0.19</v>
      </c>
      <c r="Z56">
        <v>1.43</v>
      </c>
      <c r="AA56" t="s">
        <v>23</v>
      </c>
    </row>
  </sheetData>
  <sortState ref="A2:AA56">
    <sortCondition ref="L2:L5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B7" sqref="B7"/>
    </sheetView>
  </sheetViews>
  <sheetFormatPr defaultRowHeight="15" x14ac:dyDescent="0.25"/>
  <cols>
    <col min="1" max="1" width="25.5703125" bestFit="1" customWidth="1"/>
    <col min="2" max="2" width="20.140625" bestFit="1" customWidth="1"/>
    <col min="3" max="3" width="9.42578125" bestFit="1" customWidth="1"/>
    <col min="4" max="4" width="22.85546875" bestFit="1" customWidth="1"/>
    <col min="5" max="5" width="20.7109375" bestFit="1" customWidth="1"/>
    <col min="6" max="6" width="18.85546875" style="8" bestFit="1" customWidth="1"/>
    <col min="7" max="7" width="24" bestFit="1" customWidth="1"/>
    <col min="8" max="8" width="22.140625" style="8" bestFit="1" customWidth="1"/>
    <col min="9" max="9" width="20.140625" bestFit="1" customWidth="1"/>
    <col min="10" max="10" width="24.42578125" bestFit="1" customWidth="1"/>
    <col min="11" max="11" width="22.5703125" style="8" bestFit="1" customWidth="1"/>
    <col min="12" max="12" width="25.5703125" bestFit="1" customWidth="1"/>
    <col min="13" max="13" width="10.42578125" customWidth="1"/>
    <col min="14" max="14" width="22.85546875" bestFit="1" customWidth="1"/>
    <col min="15" max="15" width="16.85546875" bestFit="1" customWidth="1"/>
    <col min="16" max="16" width="24.28515625" bestFit="1" customWidth="1"/>
    <col min="17" max="17" width="22.42578125" style="8" bestFit="1" customWidth="1"/>
    <col min="18" max="18" width="11.5703125" style="8" customWidth="1"/>
    <col min="19" max="19" width="10" customWidth="1"/>
    <col min="20" max="20" width="28" bestFit="1" customWidth="1"/>
    <col min="21" max="21" width="26.140625" bestFit="1" customWidth="1"/>
    <col min="22" max="22" width="7" bestFit="1" customWidth="1"/>
    <col min="23" max="23" width="9.85546875" bestFit="1" customWidth="1"/>
    <col min="24" max="24" width="13.5703125" bestFit="1" customWidth="1"/>
    <col min="25" max="25" width="12.5703125" bestFit="1" customWidth="1"/>
    <col min="26" max="26" width="7.28515625" bestFit="1" customWidth="1"/>
    <col min="27" max="27" width="9" bestFit="1" customWidth="1"/>
    <col min="28" max="28" width="36.140625" bestFit="1" customWidth="1"/>
  </cols>
  <sheetData>
    <row r="1" spans="1:28" s="4" customFormat="1" x14ac:dyDescent="0.25">
      <c r="A1" s="4" t="s">
        <v>160</v>
      </c>
      <c r="B1" s="4" t="s">
        <v>161</v>
      </c>
      <c r="C1" s="4" t="s">
        <v>159</v>
      </c>
      <c r="D1" s="4" t="s">
        <v>168</v>
      </c>
      <c r="E1" s="4" t="s">
        <v>165</v>
      </c>
      <c r="F1" s="7" t="s">
        <v>172</v>
      </c>
      <c r="G1" s="4" t="s">
        <v>163</v>
      </c>
      <c r="H1" s="7" t="s">
        <v>164</v>
      </c>
      <c r="I1" s="4" t="s">
        <v>161</v>
      </c>
      <c r="J1" s="4" t="s">
        <v>166</v>
      </c>
      <c r="K1" s="7" t="s">
        <v>167</v>
      </c>
      <c r="L1" s="4" t="s">
        <v>160</v>
      </c>
      <c r="M1" s="4" t="s">
        <v>159</v>
      </c>
      <c r="N1" s="4" t="s">
        <v>168</v>
      </c>
      <c r="O1" s="4" t="s">
        <v>158</v>
      </c>
      <c r="P1" s="4" t="s">
        <v>169</v>
      </c>
      <c r="Q1" s="7" t="s">
        <v>170</v>
      </c>
      <c r="R1" s="4" t="s">
        <v>173</v>
      </c>
      <c r="S1" s="4" t="s">
        <v>162</v>
      </c>
      <c r="T1" s="4" t="s">
        <v>174</v>
      </c>
      <c r="U1" s="4" t="s">
        <v>171</v>
      </c>
      <c r="V1" s="4" t="s">
        <v>1</v>
      </c>
      <c r="W1" s="4" t="s">
        <v>2</v>
      </c>
      <c r="X1" s="4" t="s">
        <v>3</v>
      </c>
      <c r="Y1" s="4" t="s">
        <v>4</v>
      </c>
      <c r="Z1" s="4" t="s">
        <v>5</v>
      </c>
      <c r="AA1" s="4" t="s">
        <v>6</v>
      </c>
      <c r="AB1" s="4" t="s">
        <v>7</v>
      </c>
    </row>
    <row r="2" spans="1:28" s="19" customFormat="1" x14ac:dyDescent="0.25">
      <c r="A2" s="19">
        <v>13</v>
      </c>
      <c r="B2" s="22" t="s">
        <v>39</v>
      </c>
      <c r="C2" s="20" t="s">
        <v>118</v>
      </c>
      <c r="D2" s="22">
        <v>76534643.318900004</v>
      </c>
      <c r="E2" s="19">
        <v>23139912.716453999</v>
      </c>
      <c r="F2" s="21">
        <f>E2/N2*100</f>
        <v>30.23456008024495</v>
      </c>
      <c r="G2" s="19">
        <v>5718057.0123150004</v>
      </c>
      <c r="H2" s="21">
        <f>G2/E2*100</f>
        <v>24.710797669729693</v>
      </c>
      <c r="I2" s="22" t="s">
        <v>39</v>
      </c>
      <c r="J2" s="22">
        <v>16079709.890593</v>
      </c>
      <c r="K2" s="23">
        <f>J2/E2*100</f>
        <v>69.4890688985152</v>
      </c>
      <c r="L2" s="19">
        <v>13</v>
      </c>
      <c r="M2" s="20" t="s">
        <v>118</v>
      </c>
      <c r="N2" s="22">
        <v>76534643.318900004</v>
      </c>
      <c r="O2" s="22">
        <v>64917.577622999997</v>
      </c>
      <c r="P2" s="22">
        <v>46900346.581523597</v>
      </c>
      <c r="Q2" s="23">
        <f>P2/N2*100</f>
        <v>61.279891755818369</v>
      </c>
      <c r="R2" s="23">
        <v>5730895.18735498</v>
      </c>
      <c r="S2" s="23">
        <f>R2/P2*100</f>
        <v>12.219302425395441</v>
      </c>
      <c r="T2" s="22">
        <v>20354648.866632901</v>
      </c>
      <c r="U2" s="23">
        <f>T2/P2*100</f>
        <v>43.399783477616388</v>
      </c>
      <c r="V2" s="22">
        <v>493</v>
      </c>
      <c r="W2" s="22" t="s">
        <v>9</v>
      </c>
      <c r="X2" s="22" t="s">
        <v>10</v>
      </c>
      <c r="Y2" s="22">
        <v>29.93</v>
      </c>
      <c r="Z2" s="22">
        <v>8.0000000000000002E-3</v>
      </c>
      <c r="AA2" s="22">
        <v>10.66</v>
      </c>
      <c r="AB2" s="22" t="s">
        <v>96</v>
      </c>
    </row>
    <row r="3" spans="1:28" s="19" customFormat="1" x14ac:dyDescent="0.25">
      <c r="A3" s="19">
        <v>50</v>
      </c>
      <c r="B3" s="19" t="s">
        <v>39</v>
      </c>
      <c r="C3" s="24" t="s">
        <v>135</v>
      </c>
      <c r="D3" s="19">
        <v>39349715.7183</v>
      </c>
      <c r="E3" s="19">
        <v>10966076.898956999</v>
      </c>
      <c r="F3" s="21">
        <f>E3/N3*100</f>
        <v>27.86824936033047</v>
      </c>
      <c r="G3" s="19">
        <v>1799862.3175919999</v>
      </c>
      <c r="H3" s="21">
        <f>G3/E3*100</f>
        <v>16.413001059323118</v>
      </c>
      <c r="I3" s="19" t="s">
        <v>39</v>
      </c>
      <c r="J3" s="19">
        <v>4692771.2151680002</v>
      </c>
      <c r="K3" s="23">
        <f>J3/E3*100</f>
        <v>42.793528245405035</v>
      </c>
      <c r="L3" s="19">
        <v>50</v>
      </c>
      <c r="M3" s="24" t="s">
        <v>135</v>
      </c>
      <c r="N3" s="19">
        <v>39349715.7183</v>
      </c>
      <c r="O3" s="19">
        <v>18883.341904000001</v>
      </c>
      <c r="P3" s="19">
        <v>25301723.2519366</v>
      </c>
      <c r="Q3" s="23">
        <f>P3/N3*100</f>
        <v>64.299634165259718</v>
      </c>
      <c r="R3" s="23">
        <v>2177389.3358025998</v>
      </c>
      <c r="S3" s="23">
        <f>R3/P3*100</f>
        <v>8.6056958023044618</v>
      </c>
      <c r="T3" s="19">
        <v>5308867.1808604496</v>
      </c>
      <c r="U3" s="23">
        <f>T3/P3*100</f>
        <v>20.982235589246308</v>
      </c>
      <c r="V3" s="19">
        <v>837</v>
      </c>
      <c r="W3" s="19" t="s">
        <v>9</v>
      </c>
      <c r="X3" s="19" t="s">
        <v>10</v>
      </c>
      <c r="Y3" s="19">
        <v>25.5</v>
      </c>
      <c r="Z3" s="19">
        <v>2.1999999999999999E-2</v>
      </c>
      <c r="AA3" s="19">
        <v>2.4300000000000002</v>
      </c>
      <c r="AB3" s="19" t="s">
        <v>40</v>
      </c>
    </row>
    <row r="4" spans="1:28" s="19" customFormat="1" x14ac:dyDescent="0.25">
      <c r="A4" s="19">
        <v>111</v>
      </c>
      <c r="B4" s="22" t="s">
        <v>39</v>
      </c>
      <c r="C4" s="20" t="s">
        <v>110</v>
      </c>
      <c r="D4" s="22">
        <v>57218276.109499998</v>
      </c>
      <c r="E4" s="19">
        <v>17474780.016304001</v>
      </c>
      <c r="F4" s="21">
        <f>E4/N4*100</f>
        <v>30.540556627155439</v>
      </c>
      <c r="G4" s="19">
        <v>3103445.610506</v>
      </c>
      <c r="H4" s="21">
        <f>G4/E4*100</f>
        <v>17.759568976607888</v>
      </c>
      <c r="I4" s="22" t="s">
        <v>39</v>
      </c>
      <c r="J4" s="22">
        <v>9833753.9135519993</v>
      </c>
      <c r="K4" s="23">
        <f>J4/E4*100</f>
        <v>56.273978295446859</v>
      </c>
      <c r="L4" s="19">
        <v>111</v>
      </c>
      <c r="M4" s="20" t="s">
        <v>110</v>
      </c>
      <c r="N4" s="22">
        <v>57218276.109499998</v>
      </c>
      <c r="O4" s="22">
        <v>26171.193877999998</v>
      </c>
      <c r="P4" s="22">
        <v>39110923.980475202</v>
      </c>
      <c r="Q4" s="23">
        <f>P4/N4*100</f>
        <v>68.353901305288673</v>
      </c>
      <c r="R4" s="23">
        <v>2766308.55524245</v>
      </c>
      <c r="S4" s="23">
        <f>R4/P4*100</f>
        <v>7.0729818518821892</v>
      </c>
      <c r="T4" s="22">
        <v>8541607.2807825599</v>
      </c>
      <c r="U4" s="23">
        <f>T4/P4*100</f>
        <v>21.839441290230489</v>
      </c>
      <c r="V4" s="22">
        <v>2754</v>
      </c>
      <c r="W4" s="22" t="s">
        <v>9</v>
      </c>
      <c r="X4" s="22" t="s">
        <v>10</v>
      </c>
      <c r="Y4" s="22">
        <v>21.79</v>
      </c>
      <c r="Z4" s="22">
        <v>1.4500000000000001E-2</v>
      </c>
      <c r="AA4" s="22">
        <v>2.15</v>
      </c>
      <c r="AB4" s="22" t="s">
        <v>100</v>
      </c>
    </row>
    <row r="5" spans="1:28" s="30" customFormat="1" x14ac:dyDescent="0.25">
      <c r="A5" s="32" t="s">
        <v>190</v>
      </c>
      <c r="B5" s="33" t="s">
        <v>39</v>
      </c>
      <c r="C5" s="31" t="s">
        <v>191</v>
      </c>
      <c r="D5" s="33">
        <f>D2+D3+D4</f>
        <v>173102635.14669999</v>
      </c>
      <c r="E5" s="30">
        <f>E2+E3+E4</f>
        <v>51580769.631715</v>
      </c>
      <c r="F5" s="32">
        <f>E5/D5*100</f>
        <v>29.797795734306202</v>
      </c>
      <c r="G5" s="30">
        <f>G2+G3+G4</f>
        <v>10621364.940413</v>
      </c>
      <c r="H5" s="32">
        <f>G5/E5*100</f>
        <v>20.591714734481855</v>
      </c>
      <c r="I5" s="33" t="s">
        <v>39</v>
      </c>
      <c r="J5" s="33">
        <f>J2+J3+J4</f>
        <v>30606235.019313</v>
      </c>
      <c r="K5" s="34">
        <f>J5/E5*100</f>
        <v>59.336522579714327</v>
      </c>
      <c r="L5" s="30" t="s">
        <v>190</v>
      </c>
      <c r="M5" s="31" t="s">
        <v>191</v>
      </c>
      <c r="N5" s="33">
        <f>N2+N3+N4</f>
        <v>173102635.14669999</v>
      </c>
      <c r="O5" s="33">
        <f>O2+O3+O4</f>
        <v>109972.11340499998</v>
      </c>
      <c r="P5" s="33">
        <f>P2+P3+P4</f>
        <v>111312993.8139354</v>
      </c>
      <c r="Q5" s="34">
        <f>P5/N5*100</f>
        <v>64.304621197476592</v>
      </c>
      <c r="R5" s="34">
        <f>R2+R3+R4</f>
        <v>10674593.078400031</v>
      </c>
      <c r="S5" s="34">
        <f>R5/N5*100</f>
        <v>6.1666265619547556</v>
      </c>
      <c r="T5" s="33">
        <f>T2+T3+T4</f>
        <v>34205123.328275912</v>
      </c>
      <c r="U5" s="34">
        <f>T5/N5*100</f>
        <v>19.76002462313064</v>
      </c>
      <c r="V5" s="33"/>
      <c r="W5" s="33"/>
      <c r="X5" s="33"/>
      <c r="Y5" s="33">
        <f>SUM(Y2:Y4)</f>
        <v>77.22</v>
      </c>
      <c r="Z5" s="33">
        <f>SUM(Z2:Z4)</f>
        <v>4.4499999999999998E-2</v>
      </c>
      <c r="AA5" s="33">
        <f>SUM(AA2:AA4)</f>
        <v>15.24</v>
      </c>
      <c r="AB5" s="33"/>
    </row>
    <row r="6" spans="1:28" s="10" customFormat="1" x14ac:dyDescent="0.25">
      <c r="A6" s="10">
        <v>70</v>
      </c>
      <c r="B6" s="10" t="s">
        <v>56</v>
      </c>
      <c r="C6" s="16" t="s">
        <v>145</v>
      </c>
      <c r="D6" s="10">
        <v>190440752.27000001</v>
      </c>
      <c r="E6" s="10">
        <v>35689966.948864996</v>
      </c>
      <c r="F6" s="12">
        <f>E6/N6*100</f>
        <v>18.74071936990936</v>
      </c>
      <c r="G6" s="10">
        <v>9407715.621359</v>
      </c>
      <c r="H6" s="12">
        <f>G6/E6*100</f>
        <v>26.359552629561012</v>
      </c>
      <c r="I6" s="10" t="s">
        <v>56</v>
      </c>
      <c r="J6" s="10">
        <v>20794336.792925999</v>
      </c>
      <c r="K6" s="14">
        <f>J6/E6*100</f>
        <v>58.263816334487515</v>
      </c>
      <c r="L6" s="10">
        <v>70</v>
      </c>
      <c r="M6" s="16" t="s">
        <v>145</v>
      </c>
      <c r="N6" s="10">
        <v>190440752.27000001</v>
      </c>
      <c r="O6" s="10">
        <v>98136.59994</v>
      </c>
      <c r="P6" s="10">
        <v>117434861.276301</v>
      </c>
      <c r="Q6" s="14">
        <f>P6/N6*100</f>
        <v>61.664774937354849</v>
      </c>
      <c r="R6" s="14">
        <v>13176030.0371061</v>
      </c>
      <c r="S6" s="14">
        <f>R6/P6*100</f>
        <v>11.219862563728423</v>
      </c>
      <c r="T6" s="10">
        <v>29798154.803025998</v>
      </c>
      <c r="U6" s="14">
        <f>T6/P6*100</f>
        <v>25.37419849538276</v>
      </c>
      <c r="V6" s="10">
        <v>1098</v>
      </c>
      <c r="W6" s="10" t="s">
        <v>9</v>
      </c>
      <c r="X6" s="10" t="s">
        <v>10</v>
      </c>
      <c r="Y6" s="10">
        <v>13.57</v>
      </c>
      <c r="Z6" s="10">
        <v>0.63900000000000001</v>
      </c>
      <c r="AA6" s="10">
        <v>2.2799999999999998</v>
      </c>
      <c r="AB6" s="10" t="s">
        <v>57</v>
      </c>
    </row>
    <row r="7" spans="1:28" s="10" customFormat="1" x14ac:dyDescent="0.25">
      <c r="A7" s="10">
        <v>124</v>
      </c>
      <c r="B7" s="10" t="s">
        <v>56</v>
      </c>
      <c r="C7" s="11" t="s">
        <v>117</v>
      </c>
      <c r="D7" s="10">
        <v>253693676.039</v>
      </c>
      <c r="E7" s="10">
        <v>61654115.495336004</v>
      </c>
      <c r="F7" s="12">
        <f>E7/N7*100</f>
        <v>24.30258272810001</v>
      </c>
      <c r="G7" s="10">
        <v>14727405.822272001</v>
      </c>
      <c r="H7" s="12">
        <f>G7/E7*100</f>
        <v>23.887141521616829</v>
      </c>
      <c r="I7" s="10" t="s">
        <v>56</v>
      </c>
      <c r="J7" s="10">
        <v>33832549.975373998</v>
      </c>
      <c r="K7" s="14">
        <f>J7/E7*100</f>
        <v>54.874763352875213</v>
      </c>
      <c r="L7" s="10">
        <v>124</v>
      </c>
      <c r="M7" s="11" t="s">
        <v>117</v>
      </c>
      <c r="N7" s="10">
        <v>253693676.039</v>
      </c>
      <c r="O7" s="10">
        <v>146973.80416699999</v>
      </c>
      <c r="P7" s="10">
        <v>89693700.244256794</v>
      </c>
      <c r="Q7" s="14">
        <f>P7/N7*100</f>
        <v>35.355118678822841</v>
      </c>
      <c r="R7" s="14">
        <v>7632422.1725763697</v>
      </c>
      <c r="S7" s="14">
        <f>R7/P7*100</f>
        <v>8.5094294825517398</v>
      </c>
      <c r="T7" s="10">
        <v>27167380.4777079</v>
      </c>
      <c r="U7" s="14">
        <f>T7/P7*100</f>
        <v>30.289062000703293</v>
      </c>
      <c r="V7" s="10">
        <v>3978</v>
      </c>
      <c r="W7" s="10" t="s">
        <v>9</v>
      </c>
      <c r="X7" s="10" t="s">
        <v>10</v>
      </c>
      <c r="Y7" s="10">
        <v>6.57</v>
      </c>
      <c r="Z7" s="10">
        <v>1.17</v>
      </c>
      <c r="AA7" s="10">
        <v>7.43</v>
      </c>
      <c r="AB7" s="10" t="s">
        <v>87</v>
      </c>
    </row>
    <row r="8" spans="1:28" s="10" customFormat="1" x14ac:dyDescent="0.25">
      <c r="A8" s="10">
        <v>71</v>
      </c>
      <c r="B8" s="10" t="s">
        <v>56</v>
      </c>
      <c r="C8" s="16" t="s">
        <v>146</v>
      </c>
      <c r="D8" s="10">
        <v>136674425.79800001</v>
      </c>
      <c r="E8" s="10">
        <v>47524790.020360999</v>
      </c>
      <c r="F8" s="12">
        <f>E8/N8*100</f>
        <v>34.772262435256884</v>
      </c>
      <c r="G8" s="10">
        <v>5220875.3843080001</v>
      </c>
      <c r="H8" s="12">
        <f>G8/E8*100</f>
        <v>10.985583275741408</v>
      </c>
      <c r="I8" s="10" t="s">
        <v>56</v>
      </c>
      <c r="J8" s="10">
        <v>21786744.181336001</v>
      </c>
      <c r="K8" s="14">
        <f>J8/E8*100</f>
        <v>45.84290466512725</v>
      </c>
      <c r="L8" s="10">
        <v>71</v>
      </c>
      <c r="M8" s="16" t="s">
        <v>146</v>
      </c>
      <c r="N8" s="10">
        <v>136674425.79800001</v>
      </c>
      <c r="O8" s="10">
        <v>73588.082290999999</v>
      </c>
      <c r="P8" s="10">
        <v>75153234.612962499</v>
      </c>
      <c r="Q8" s="14">
        <f>P8/N8*100</f>
        <v>54.987049826012324</v>
      </c>
      <c r="R8" s="14">
        <v>9832712.2910423409</v>
      </c>
      <c r="S8" s="14">
        <f>R8/P8*100</f>
        <v>13.083551681681557</v>
      </c>
      <c r="T8" s="10">
        <v>22356344.265631501</v>
      </c>
      <c r="U8" s="14">
        <f>T8/P8*100</f>
        <v>29.747680696334871</v>
      </c>
      <c r="V8" s="10">
        <v>1100</v>
      </c>
      <c r="W8" s="10" t="s">
        <v>9</v>
      </c>
      <c r="X8" s="10" t="s">
        <v>10</v>
      </c>
      <c r="Y8" s="10">
        <v>10.71</v>
      </c>
      <c r="Z8" s="10">
        <v>3.99</v>
      </c>
      <c r="AA8" s="10">
        <v>0.82</v>
      </c>
      <c r="AB8" s="10" t="s">
        <v>58</v>
      </c>
    </row>
    <row r="9" spans="1:28" s="35" customFormat="1" x14ac:dyDescent="0.25">
      <c r="A9" s="37" t="s">
        <v>190</v>
      </c>
      <c r="B9" s="35" t="s">
        <v>56</v>
      </c>
      <c r="C9" s="36" t="s">
        <v>192</v>
      </c>
      <c r="D9" s="35">
        <f>D6+D7+D8</f>
        <v>580808854.10699999</v>
      </c>
      <c r="E9" s="35">
        <f>E6+E7+E8</f>
        <v>144868872.464562</v>
      </c>
      <c r="F9" s="37">
        <f>E9/D9*100</f>
        <v>24.942607441358568</v>
      </c>
      <c r="G9" s="35">
        <f>G6+G7+G8</f>
        <v>29355996.827939</v>
      </c>
      <c r="H9" s="37">
        <f>G9/E9*100</f>
        <v>20.263840208406467</v>
      </c>
      <c r="I9" s="35" t="s">
        <v>56</v>
      </c>
      <c r="J9" s="35">
        <f>J6+J7+J8</f>
        <v>76413630.949635997</v>
      </c>
      <c r="K9" s="38">
        <f>J9/E9*100</f>
        <v>52.746756186929247</v>
      </c>
      <c r="L9" s="35" t="s">
        <v>190</v>
      </c>
      <c r="M9" s="36" t="s">
        <v>192</v>
      </c>
      <c r="N9" s="35">
        <f>N6+N7+N8</f>
        <v>580808854.10699999</v>
      </c>
      <c r="O9" s="35">
        <f>O6+O7+O8</f>
        <v>318698.48639799998</v>
      </c>
      <c r="P9" s="35">
        <f>P6+P7+P8</f>
        <v>282281796.13352031</v>
      </c>
      <c r="Q9" s="38">
        <f>P9/N9*100</f>
        <v>48.601496712293006</v>
      </c>
      <c r="R9" s="38">
        <f>R6+R7+R8</f>
        <v>30641164.500724815</v>
      </c>
      <c r="S9" s="38">
        <f>R9/N9*100</f>
        <v>5.275602168261698</v>
      </c>
      <c r="T9" s="35">
        <f>T6+T7+T8</f>
        <v>79321879.546365395</v>
      </c>
      <c r="U9" s="38">
        <f>T9/N9*100</f>
        <v>13.657140208085094</v>
      </c>
      <c r="Y9" s="35">
        <f>SUM(Y6:Y8)</f>
        <v>30.85</v>
      </c>
      <c r="Z9" s="35">
        <f>SUM(Z6:Z8)</f>
        <v>5.7990000000000004</v>
      </c>
      <c r="AA9" s="35">
        <f>SUM(AA6:AA8)</f>
        <v>10.53</v>
      </c>
    </row>
    <row r="10" spans="1:28" s="25" customFormat="1" x14ac:dyDescent="0.25">
      <c r="A10" s="25">
        <v>108</v>
      </c>
      <c r="B10" s="25" t="s">
        <v>42</v>
      </c>
      <c r="C10" s="26" t="s">
        <v>109</v>
      </c>
      <c r="D10" s="25">
        <v>49351275.406199999</v>
      </c>
      <c r="E10" s="25">
        <v>12060905.859410999</v>
      </c>
      <c r="F10" s="27">
        <f>E10/N10*100</f>
        <v>24.438893949832526</v>
      </c>
      <c r="G10" s="25">
        <v>3516140.4641570002</v>
      </c>
      <c r="H10" s="27">
        <f>G10/E10*100</f>
        <v>29.15320379035537</v>
      </c>
      <c r="I10" s="25" t="s">
        <v>42</v>
      </c>
      <c r="J10" s="25">
        <v>8543945.6738469992</v>
      </c>
      <c r="K10" s="28">
        <f>J10/E10*100</f>
        <v>70.839999693557417</v>
      </c>
      <c r="L10" s="25">
        <v>108</v>
      </c>
      <c r="M10" s="26" t="s">
        <v>109</v>
      </c>
      <c r="N10" s="25">
        <v>49351275.406199999</v>
      </c>
      <c r="O10" s="25">
        <v>32037.034991</v>
      </c>
      <c r="P10" s="25">
        <v>30837759.498971999</v>
      </c>
      <c r="Q10" s="28">
        <f>P10/N10*100</f>
        <v>62.486246292832078</v>
      </c>
      <c r="R10" s="28">
        <v>3396329.9077063701</v>
      </c>
      <c r="S10" s="28">
        <f>R10/P10*100</f>
        <v>11.013543016377664</v>
      </c>
      <c r="T10" s="25">
        <v>9352626.2703030407</v>
      </c>
      <c r="U10" s="28">
        <f>T10/P10*100</f>
        <v>30.328488263276128</v>
      </c>
      <c r="V10" s="25">
        <v>1476</v>
      </c>
      <c r="W10" s="25" t="s">
        <v>9</v>
      </c>
      <c r="X10" s="25" t="s">
        <v>10</v>
      </c>
      <c r="Y10" s="25">
        <v>25.41</v>
      </c>
      <c r="Z10" s="25">
        <v>8.0000000000000002E-3</v>
      </c>
      <c r="AA10" s="25">
        <v>2.36</v>
      </c>
      <c r="AB10" s="25" t="s">
        <v>81</v>
      </c>
    </row>
    <row r="11" spans="1:28" s="25" customFormat="1" x14ac:dyDescent="0.25">
      <c r="A11" s="25">
        <v>52</v>
      </c>
      <c r="B11" s="25" t="s">
        <v>42</v>
      </c>
      <c r="C11" s="29" t="s">
        <v>137</v>
      </c>
      <c r="D11" s="25">
        <v>22145364.895</v>
      </c>
      <c r="E11" s="25">
        <v>4811608.8739560004</v>
      </c>
      <c r="F11" s="27">
        <f>E11/N11*100</f>
        <v>21.727385828907114</v>
      </c>
      <c r="G11" s="25">
        <v>2597573.289045</v>
      </c>
      <c r="H11" s="27">
        <f>G11/E11*100</f>
        <v>53.985545315310127</v>
      </c>
      <c r="I11" s="25" t="s">
        <v>42</v>
      </c>
      <c r="J11" s="25">
        <v>4145281.6720190002</v>
      </c>
      <c r="K11" s="28">
        <f>J11/E11*100</f>
        <v>86.151675678718249</v>
      </c>
      <c r="L11" s="25">
        <v>52</v>
      </c>
      <c r="M11" s="29" t="s">
        <v>137</v>
      </c>
      <c r="N11" s="25">
        <v>22145364.895</v>
      </c>
      <c r="O11" s="25">
        <v>17684.457307000001</v>
      </c>
      <c r="P11" s="25">
        <v>12948520.5800914</v>
      </c>
      <c r="Q11" s="28">
        <f>P11/N11*100</f>
        <v>58.470567730473157</v>
      </c>
      <c r="R11" s="28">
        <v>1470011.54798808</v>
      </c>
      <c r="S11" s="28">
        <f>R11/P11*100</f>
        <v>11.352737472173084</v>
      </c>
      <c r="T11" s="25">
        <v>4111374.79398765</v>
      </c>
      <c r="U11" s="28">
        <f>T11/P11*100</f>
        <v>31.751695250104234</v>
      </c>
      <c r="V11" s="25">
        <v>843</v>
      </c>
      <c r="W11" s="25" t="s">
        <v>9</v>
      </c>
      <c r="X11" s="25" t="s">
        <v>10</v>
      </c>
      <c r="Y11" s="25">
        <v>23.21</v>
      </c>
      <c r="Z11" s="25">
        <v>0.02</v>
      </c>
      <c r="AA11" s="25">
        <v>1.28</v>
      </c>
      <c r="AB11" s="25" t="s">
        <v>43</v>
      </c>
    </row>
    <row r="12" spans="1:28" s="25" customFormat="1" x14ac:dyDescent="0.25">
      <c r="A12" s="25">
        <v>119</v>
      </c>
      <c r="B12" s="25" t="s">
        <v>42</v>
      </c>
      <c r="C12" s="26" t="s">
        <v>112</v>
      </c>
      <c r="D12" s="25">
        <v>43094716.109899998</v>
      </c>
      <c r="E12" s="25">
        <v>7617449.6212440003</v>
      </c>
      <c r="F12" s="27">
        <f>E12/N12*100</f>
        <v>17.676064048822148</v>
      </c>
      <c r="G12" s="25">
        <v>1242327.413961</v>
      </c>
      <c r="H12" s="27">
        <f>G12/E12*100</f>
        <v>16.308967905692779</v>
      </c>
      <c r="I12" s="25" t="s">
        <v>42</v>
      </c>
      <c r="J12" s="25">
        <v>3707801.821858</v>
      </c>
      <c r="K12" s="28">
        <f>J12/E12*100</f>
        <v>48.675107893296207</v>
      </c>
      <c r="L12" s="25">
        <v>119</v>
      </c>
      <c r="M12" s="26" t="s">
        <v>112</v>
      </c>
      <c r="N12" s="25">
        <v>43094716.109899998</v>
      </c>
      <c r="O12" s="25">
        <v>21500.222168</v>
      </c>
      <c r="P12" s="25">
        <v>35472377.643541001</v>
      </c>
      <c r="Q12" s="28">
        <f>P12/N12*100</f>
        <v>82.312591532287769</v>
      </c>
      <c r="R12" s="28">
        <v>3084361.9024603502</v>
      </c>
      <c r="S12" s="28">
        <f>R12/P12*100</f>
        <v>8.6951090041238537</v>
      </c>
      <c r="T12" s="25">
        <v>10406172.528279301</v>
      </c>
      <c r="U12" s="28">
        <f>T12/P12*100</f>
        <v>29.335988223992398</v>
      </c>
      <c r="V12" s="25">
        <v>3858</v>
      </c>
      <c r="W12" s="25" t="s">
        <v>9</v>
      </c>
      <c r="X12" s="25" t="s">
        <v>10</v>
      </c>
      <c r="Y12" s="25">
        <v>22.83</v>
      </c>
      <c r="Z12" s="25">
        <v>8.0000000000000002E-3</v>
      </c>
      <c r="AA12" s="25">
        <v>1.94</v>
      </c>
      <c r="AB12" s="25" t="s">
        <v>82</v>
      </c>
    </row>
    <row r="13" spans="1:28" s="39" customFormat="1" x14ac:dyDescent="0.25">
      <c r="A13" s="41" t="s">
        <v>190</v>
      </c>
      <c r="B13" s="39" t="s">
        <v>42</v>
      </c>
      <c r="C13" s="40" t="s">
        <v>193</v>
      </c>
      <c r="D13" s="39">
        <f>D10+D11+D12</f>
        <v>114591356.4111</v>
      </c>
      <c r="E13" s="39">
        <f>E10+E11+E12</f>
        <v>24489964.354611002</v>
      </c>
      <c r="F13" s="41">
        <f>E13/D13*100</f>
        <v>21.371563372330201</v>
      </c>
      <c r="G13" s="39">
        <f>G10+G11+G12</f>
        <v>7356041.1671630004</v>
      </c>
      <c r="H13" s="41">
        <f>G13/E13*100</f>
        <v>30.036961510636072</v>
      </c>
      <c r="I13" s="39" t="s">
        <v>42</v>
      </c>
      <c r="J13" s="39">
        <f>J10+J11+J12</f>
        <v>16397029.167723998</v>
      </c>
      <c r="K13" s="42">
        <f>J13/E13*100</f>
        <v>66.954075270578102</v>
      </c>
      <c r="L13" s="39" t="s">
        <v>190</v>
      </c>
      <c r="M13" s="40" t="s">
        <v>193</v>
      </c>
      <c r="N13" s="39">
        <f>N10+N11+N12</f>
        <v>114591356.4111</v>
      </c>
      <c r="O13" s="39">
        <f>O10+O11+O12</f>
        <v>71221.714466000005</v>
      </c>
      <c r="P13" s="39">
        <f>P10+P11+P12</f>
        <v>79258657.722604394</v>
      </c>
      <c r="Q13" s="42">
        <f>P13/N13*100</f>
        <v>69.166349195013922</v>
      </c>
      <c r="R13" s="42">
        <f>R10+R11+R12</f>
        <v>7950703.3581547998</v>
      </c>
      <c r="S13" s="42">
        <f>R13/N13*100</f>
        <v>6.938309840431077</v>
      </c>
      <c r="T13" s="39">
        <f>T10+T11+T12</f>
        <v>23870173.592569992</v>
      </c>
      <c r="U13" s="42">
        <f>T13/N13*100</f>
        <v>20.830692942437135</v>
      </c>
      <c r="Y13" s="39">
        <f>SUM(Y10:Y12)</f>
        <v>71.45</v>
      </c>
      <c r="Z13" s="39">
        <f>SUM(Z10:Z12)</f>
        <v>3.6000000000000004E-2</v>
      </c>
      <c r="AA13" s="39">
        <f>SUM(AA10:AA12)</f>
        <v>5.58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C9" sqref="C9"/>
    </sheetView>
  </sheetViews>
  <sheetFormatPr defaultRowHeight="15" x14ac:dyDescent="0.25"/>
  <cols>
    <col min="1" max="1" width="20.140625" bestFit="1" customWidth="1"/>
    <col min="8" max="8" width="36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4" spans="1:8" x14ac:dyDescent="0.25">
      <c r="A4" t="s">
        <v>8</v>
      </c>
      <c r="B4">
        <v>77</v>
      </c>
      <c r="C4" t="s">
        <v>9</v>
      </c>
      <c r="D4" t="s">
        <v>10</v>
      </c>
      <c r="E4">
        <v>10.23</v>
      </c>
      <c r="F4">
        <v>0.86699999999999999</v>
      </c>
      <c r="G4">
        <v>0.4</v>
      </c>
      <c r="H4" t="s">
        <v>11</v>
      </c>
    </row>
    <row r="5" spans="1:8" x14ac:dyDescent="0.25">
      <c r="A5" t="s">
        <v>12</v>
      </c>
      <c r="B5">
        <v>119</v>
      </c>
      <c r="C5" t="s">
        <v>9</v>
      </c>
      <c r="D5" t="s">
        <v>10</v>
      </c>
      <c r="E5">
        <v>24.47</v>
      </c>
      <c r="F5">
        <v>2.4E-2</v>
      </c>
      <c r="G5">
        <v>2.02</v>
      </c>
      <c r="H5" t="s">
        <v>13</v>
      </c>
    </row>
    <row r="6" spans="1:8" x14ac:dyDescent="0.25">
      <c r="A6" t="s">
        <v>14</v>
      </c>
      <c r="B6">
        <v>122</v>
      </c>
      <c r="C6" t="s">
        <v>9</v>
      </c>
      <c r="D6" t="s">
        <v>10</v>
      </c>
      <c r="E6">
        <v>24.37</v>
      </c>
      <c r="F6">
        <v>0.94499999999999995</v>
      </c>
      <c r="G6">
        <v>3.77</v>
      </c>
      <c r="H6" t="s">
        <v>15</v>
      </c>
    </row>
    <row r="7" spans="1:8" x14ac:dyDescent="0.25">
      <c r="A7" t="s">
        <v>16</v>
      </c>
      <c r="B7">
        <v>126</v>
      </c>
      <c r="C7" t="s">
        <v>9</v>
      </c>
      <c r="D7" t="s">
        <v>10</v>
      </c>
      <c r="E7">
        <v>19.989999999999998</v>
      </c>
      <c r="F7">
        <v>8.0000000000000002E-3</v>
      </c>
      <c r="G7">
        <v>3.72</v>
      </c>
      <c r="H7" t="s">
        <v>17</v>
      </c>
    </row>
    <row r="8" spans="1:8" x14ac:dyDescent="0.25">
      <c r="A8" t="s">
        <v>18</v>
      </c>
      <c r="B8">
        <v>148</v>
      </c>
      <c r="C8" t="s">
        <v>9</v>
      </c>
      <c r="D8" t="s">
        <v>10</v>
      </c>
      <c r="E8">
        <v>14.25</v>
      </c>
      <c r="F8">
        <v>4.07</v>
      </c>
      <c r="G8">
        <v>0.45</v>
      </c>
      <c r="H8" t="s">
        <v>19</v>
      </c>
    </row>
    <row r="9" spans="1:8" x14ac:dyDescent="0.25">
      <c r="A9" t="s">
        <v>20</v>
      </c>
      <c r="B9">
        <v>180</v>
      </c>
      <c r="C9" t="s">
        <v>9</v>
      </c>
      <c r="D9" t="s">
        <v>10</v>
      </c>
      <c r="E9">
        <v>27.69</v>
      </c>
      <c r="F9">
        <v>8.0000000000000002E-3</v>
      </c>
      <c r="G9">
        <v>5.52</v>
      </c>
      <c r="H9" t="s">
        <v>21</v>
      </c>
    </row>
    <row r="10" spans="1:8" x14ac:dyDescent="0.25">
      <c r="A10" t="s">
        <v>22</v>
      </c>
      <c r="B10">
        <v>223</v>
      </c>
      <c r="C10" t="s">
        <v>9</v>
      </c>
      <c r="D10" t="s">
        <v>10</v>
      </c>
      <c r="E10">
        <v>26.29</v>
      </c>
      <c r="F10">
        <v>0.19</v>
      </c>
      <c r="G10">
        <v>1.43</v>
      </c>
      <c r="H10" t="s">
        <v>23</v>
      </c>
    </row>
    <row r="11" spans="1:8" x14ac:dyDescent="0.25">
      <c r="A11" t="s">
        <v>24</v>
      </c>
      <c r="B11">
        <v>227</v>
      </c>
      <c r="C11" t="s">
        <v>9</v>
      </c>
      <c r="D11" t="s">
        <v>10</v>
      </c>
      <c r="E11">
        <v>7.26</v>
      </c>
      <c r="F11">
        <v>0.51800000000000002</v>
      </c>
      <c r="G11">
        <v>3.68</v>
      </c>
      <c r="H11" t="s">
        <v>25</v>
      </c>
    </row>
    <row r="12" spans="1:8" x14ac:dyDescent="0.25">
      <c r="A12" t="s">
        <v>26</v>
      </c>
      <c r="B12">
        <v>231</v>
      </c>
      <c r="C12" t="s">
        <v>9</v>
      </c>
      <c r="D12" t="s">
        <v>10</v>
      </c>
      <c r="E12">
        <v>7.97</v>
      </c>
      <c r="F12">
        <v>0.65800000000000003</v>
      </c>
      <c r="G12">
        <v>1.1399999999999999</v>
      </c>
      <c r="H12" t="s">
        <v>27</v>
      </c>
    </row>
    <row r="13" spans="1:8" x14ac:dyDescent="0.25">
      <c r="A13" t="s">
        <v>28</v>
      </c>
      <c r="B13">
        <v>316</v>
      </c>
      <c r="C13" t="s">
        <v>9</v>
      </c>
      <c r="D13" t="s">
        <v>10</v>
      </c>
      <c r="E13">
        <v>13.26</v>
      </c>
      <c r="F13">
        <v>1.94</v>
      </c>
      <c r="G13">
        <v>0.28000000000000003</v>
      </c>
      <c r="H13" t="s">
        <v>29</v>
      </c>
    </row>
    <row r="14" spans="1:8" x14ac:dyDescent="0.25">
      <c r="A14" t="s">
        <v>30</v>
      </c>
      <c r="B14">
        <v>322</v>
      </c>
      <c r="C14" t="s">
        <v>9</v>
      </c>
      <c r="D14" t="s">
        <v>10</v>
      </c>
      <c r="E14">
        <v>12.67</v>
      </c>
      <c r="F14">
        <v>2.37</v>
      </c>
      <c r="G14">
        <v>2.2400000000000002</v>
      </c>
      <c r="H14" t="s">
        <v>31</v>
      </c>
    </row>
    <row r="15" spans="1:8" x14ac:dyDescent="0.25">
      <c r="A15" t="s">
        <v>32</v>
      </c>
      <c r="B15">
        <v>349</v>
      </c>
      <c r="C15" t="s">
        <v>9</v>
      </c>
      <c r="D15" t="s">
        <v>10</v>
      </c>
      <c r="E15">
        <v>16.02</v>
      </c>
      <c r="F15">
        <v>0.63200000000000001</v>
      </c>
      <c r="G15">
        <v>0.76</v>
      </c>
      <c r="H15" t="s">
        <v>33</v>
      </c>
    </row>
    <row r="16" spans="1:8" x14ac:dyDescent="0.25">
      <c r="A16" t="s">
        <v>20</v>
      </c>
      <c r="B16">
        <v>362</v>
      </c>
      <c r="C16" t="s">
        <v>9</v>
      </c>
      <c r="D16" t="s">
        <v>10</v>
      </c>
      <c r="E16">
        <v>23.12</v>
      </c>
      <c r="F16">
        <v>0.64900000000000002</v>
      </c>
      <c r="G16">
        <v>3.73</v>
      </c>
      <c r="H16" t="s">
        <v>34</v>
      </c>
    </row>
    <row r="17" spans="1:8" x14ac:dyDescent="0.25">
      <c r="A17" t="s">
        <v>35</v>
      </c>
      <c r="B17">
        <v>463</v>
      </c>
      <c r="C17" t="s">
        <v>9</v>
      </c>
      <c r="D17" t="s">
        <v>10</v>
      </c>
      <c r="E17">
        <v>23.81</v>
      </c>
      <c r="F17">
        <v>0.02</v>
      </c>
      <c r="G17">
        <v>1.81</v>
      </c>
      <c r="H17" t="s">
        <v>36</v>
      </c>
    </row>
    <row r="18" spans="1:8" x14ac:dyDescent="0.25">
      <c r="A18" t="s">
        <v>37</v>
      </c>
      <c r="B18">
        <v>634</v>
      </c>
      <c r="C18" t="s">
        <v>9</v>
      </c>
      <c r="D18" t="s">
        <v>10</v>
      </c>
      <c r="E18">
        <v>26.61</v>
      </c>
      <c r="F18">
        <v>1.2500000000000001E-2</v>
      </c>
      <c r="G18">
        <v>5.77</v>
      </c>
      <c r="H18" t="s">
        <v>38</v>
      </c>
    </row>
    <row r="19" spans="1:8" x14ac:dyDescent="0.25">
      <c r="A19" t="s">
        <v>39</v>
      </c>
      <c r="B19">
        <v>837</v>
      </c>
      <c r="C19" t="s">
        <v>9</v>
      </c>
      <c r="D19" t="s">
        <v>10</v>
      </c>
      <c r="E19">
        <v>25.5</v>
      </c>
      <c r="F19">
        <v>2.1999999999999999E-2</v>
      </c>
      <c r="G19">
        <v>2.4300000000000002</v>
      </c>
      <c r="H19" t="s">
        <v>40</v>
      </c>
    </row>
    <row r="20" spans="1:8" x14ac:dyDescent="0.25">
      <c r="A20" t="s">
        <v>37</v>
      </c>
      <c r="B20">
        <v>838</v>
      </c>
      <c r="C20" t="s">
        <v>9</v>
      </c>
      <c r="D20" t="s">
        <v>10</v>
      </c>
      <c r="E20">
        <v>23.69</v>
      </c>
      <c r="F20">
        <v>8.0000000000000002E-3</v>
      </c>
      <c r="G20">
        <v>2.6</v>
      </c>
      <c r="H20" t="s">
        <v>41</v>
      </c>
    </row>
    <row r="21" spans="1:8" x14ac:dyDescent="0.25">
      <c r="A21" t="s">
        <v>42</v>
      </c>
      <c r="B21">
        <v>843</v>
      </c>
      <c r="C21" t="s">
        <v>9</v>
      </c>
      <c r="D21" t="s">
        <v>10</v>
      </c>
      <c r="E21">
        <v>23.21</v>
      </c>
      <c r="F21">
        <v>0.02</v>
      </c>
      <c r="G21">
        <v>1.28</v>
      </c>
      <c r="H21" t="s">
        <v>43</v>
      </c>
    </row>
    <row r="22" spans="1:8" x14ac:dyDescent="0.25">
      <c r="A22" t="s">
        <v>44</v>
      </c>
      <c r="B22">
        <v>850</v>
      </c>
      <c r="C22" t="s">
        <v>9</v>
      </c>
      <c r="D22" t="s">
        <v>10</v>
      </c>
      <c r="E22">
        <v>23.22</v>
      </c>
      <c r="F22">
        <v>1.2999999999999999E-2</v>
      </c>
      <c r="G22">
        <v>3.81</v>
      </c>
      <c r="H22" t="s">
        <v>45</v>
      </c>
    </row>
    <row r="23" spans="1:8" x14ac:dyDescent="0.25">
      <c r="A23" t="s">
        <v>46</v>
      </c>
      <c r="B23">
        <v>851</v>
      </c>
      <c r="C23" t="s">
        <v>9</v>
      </c>
      <c r="D23" t="s">
        <v>10</v>
      </c>
      <c r="E23">
        <v>28.84</v>
      </c>
      <c r="F23">
        <v>0.08</v>
      </c>
      <c r="G23">
        <v>1.62</v>
      </c>
      <c r="H23" t="s">
        <v>47</v>
      </c>
    </row>
    <row r="24" spans="1:8" x14ac:dyDescent="0.25">
      <c r="A24" t="s">
        <v>48</v>
      </c>
      <c r="B24">
        <v>879</v>
      </c>
      <c r="C24" t="s">
        <v>9</v>
      </c>
      <c r="D24" t="s">
        <v>10</v>
      </c>
      <c r="E24">
        <v>28.48</v>
      </c>
      <c r="F24">
        <v>0.20300000000000001</v>
      </c>
      <c r="G24">
        <v>18.96</v>
      </c>
      <c r="H24" t="s">
        <v>49</v>
      </c>
    </row>
    <row r="25" spans="1:8" x14ac:dyDescent="0.25">
      <c r="A25" t="s">
        <v>50</v>
      </c>
      <c r="B25">
        <v>1048</v>
      </c>
      <c r="C25" t="s">
        <v>9</v>
      </c>
      <c r="D25" t="s">
        <v>10</v>
      </c>
      <c r="E25">
        <v>12.08</v>
      </c>
      <c r="F25">
        <v>2.06</v>
      </c>
      <c r="G25">
        <v>0.37</v>
      </c>
      <c r="H25" t="s">
        <v>51</v>
      </c>
    </row>
    <row r="26" spans="1:8" x14ac:dyDescent="0.25">
      <c r="A26" t="s">
        <v>52</v>
      </c>
      <c r="B26">
        <v>1082</v>
      </c>
      <c r="C26" t="s">
        <v>9</v>
      </c>
      <c r="D26" t="s">
        <v>10</v>
      </c>
      <c r="E26">
        <v>9.6300000000000008</v>
      </c>
      <c r="F26">
        <v>0.19700000000000001</v>
      </c>
      <c r="G26">
        <v>9.18</v>
      </c>
      <c r="H26" t="s">
        <v>53</v>
      </c>
    </row>
    <row r="27" spans="1:8" x14ac:dyDescent="0.25">
      <c r="A27" t="s">
        <v>54</v>
      </c>
      <c r="B27">
        <v>1094</v>
      </c>
      <c r="C27" t="s">
        <v>9</v>
      </c>
      <c r="D27" t="s">
        <v>10</v>
      </c>
      <c r="E27">
        <v>11.48</v>
      </c>
      <c r="F27">
        <v>1.84</v>
      </c>
      <c r="G27">
        <v>1.1499999999999999</v>
      </c>
      <c r="H27" t="s">
        <v>55</v>
      </c>
    </row>
    <row r="28" spans="1:8" x14ac:dyDescent="0.25">
      <c r="A28" t="s">
        <v>56</v>
      </c>
      <c r="B28">
        <v>1098</v>
      </c>
      <c r="C28" t="s">
        <v>9</v>
      </c>
      <c r="D28" t="s">
        <v>10</v>
      </c>
      <c r="E28">
        <v>13.57</v>
      </c>
      <c r="F28">
        <v>0.63900000000000001</v>
      </c>
      <c r="G28">
        <v>2.2799999999999998</v>
      </c>
      <c r="H28" t="s">
        <v>57</v>
      </c>
    </row>
    <row r="29" spans="1:8" x14ac:dyDescent="0.25">
      <c r="A29" t="s">
        <v>56</v>
      </c>
      <c r="B29">
        <v>1100</v>
      </c>
      <c r="C29" t="s">
        <v>9</v>
      </c>
      <c r="D29" t="s">
        <v>10</v>
      </c>
      <c r="E29">
        <v>10.71</v>
      </c>
      <c r="F29">
        <v>3.99</v>
      </c>
      <c r="G29">
        <v>0.82</v>
      </c>
      <c r="H29" t="s">
        <v>58</v>
      </c>
    </row>
    <row r="30" spans="1:8" x14ac:dyDescent="0.25">
      <c r="A30" t="s">
        <v>30</v>
      </c>
      <c r="B30">
        <v>1104</v>
      </c>
      <c r="C30" t="s">
        <v>9</v>
      </c>
      <c r="D30" t="s">
        <v>10</v>
      </c>
      <c r="E30">
        <v>15.67</v>
      </c>
      <c r="F30">
        <v>2.31</v>
      </c>
      <c r="G30">
        <v>1.37</v>
      </c>
      <c r="H30" t="s">
        <v>59</v>
      </c>
    </row>
    <row r="31" spans="1:8" x14ac:dyDescent="0.25">
      <c r="A31" t="s">
        <v>60</v>
      </c>
      <c r="B31">
        <v>1106</v>
      </c>
      <c r="C31" t="s">
        <v>9</v>
      </c>
      <c r="D31" t="s">
        <v>10</v>
      </c>
      <c r="E31">
        <v>11.13</v>
      </c>
      <c r="F31">
        <v>0.95299999999999996</v>
      </c>
      <c r="G31">
        <v>0.42</v>
      </c>
      <c r="H31" t="s">
        <v>61</v>
      </c>
    </row>
    <row r="32" spans="1:8" x14ac:dyDescent="0.25">
      <c r="A32" t="s">
        <v>62</v>
      </c>
      <c r="B32">
        <v>1108</v>
      </c>
      <c r="C32" t="s">
        <v>9</v>
      </c>
      <c r="D32" t="s">
        <v>10</v>
      </c>
      <c r="E32">
        <v>9.9</v>
      </c>
      <c r="F32">
        <v>0.36799999999999999</v>
      </c>
      <c r="G32">
        <v>1.39</v>
      </c>
      <c r="H32" t="s">
        <v>63</v>
      </c>
    </row>
    <row r="33" spans="1:8" x14ac:dyDescent="0.25">
      <c r="A33" t="s">
        <v>62</v>
      </c>
      <c r="B33">
        <v>1109</v>
      </c>
      <c r="C33" t="s">
        <v>9</v>
      </c>
      <c r="D33" t="s">
        <v>10</v>
      </c>
      <c r="E33">
        <v>14.67</v>
      </c>
      <c r="F33">
        <v>0.44</v>
      </c>
      <c r="G33">
        <v>0.82</v>
      </c>
      <c r="H33" t="s">
        <v>64</v>
      </c>
    </row>
    <row r="34" spans="1:8" x14ac:dyDescent="0.25">
      <c r="A34" t="s">
        <v>32</v>
      </c>
      <c r="B34">
        <v>1164</v>
      </c>
      <c r="C34" t="s">
        <v>9</v>
      </c>
      <c r="D34" t="s">
        <v>10</v>
      </c>
      <c r="E34">
        <v>13.36</v>
      </c>
      <c r="F34">
        <v>0.71199999999999997</v>
      </c>
      <c r="G34">
        <v>0.52</v>
      </c>
      <c r="H34" t="s">
        <v>65</v>
      </c>
    </row>
    <row r="35" spans="1:8" x14ac:dyDescent="0.25">
      <c r="A35" t="s">
        <v>66</v>
      </c>
      <c r="B35">
        <v>1191</v>
      </c>
      <c r="C35" t="s">
        <v>9</v>
      </c>
      <c r="D35" t="s">
        <v>10</v>
      </c>
      <c r="E35">
        <v>24.43</v>
      </c>
      <c r="F35">
        <v>14.26</v>
      </c>
      <c r="G35">
        <v>13.75</v>
      </c>
      <c r="H35" t="s">
        <v>67</v>
      </c>
    </row>
    <row r="36" spans="1:8" x14ac:dyDescent="0.25">
      <c r="A36" t="s">
        <v>66</v>
      </c>
      <c r="B36">
        <v>1194</v>
      </c>
      <c r="C36" t="s">
        <v>9</v>
      </c>
      <c r="D36" t="s">
        <v>10</v>
      </c>
      <c r="E36">
        <v>20.09</v>
      </c>
      <c r="F36">
        <v>1.6E-2</v>
      </c>
      <c r="G36">
        <v>41.45</v>
      </c>
      <c r="H36" t="s">
        <v>68</v>
      </c>
    </row>
    <row r="37" spans="1:8" x14ac:dyDescent="0.25">
      <c r="A37" t="s">
        <v>69</v>
      </c>
      <c r="B37">
        <v>1199</v>
      </c>
      <c r="C37" t="s">
        <v>9</v>
      </c>
      <c r="D37" t="s">
        <v>10</v>
      </c>
      <c r="E37">
        <v>19.97</v>
      </c>
      <c r="F37">
        <v>1.77</v>
      </c>
      <c r="G37">
        <v>3.58</v>
      </c>
      <c r="H37" t="s">
        <v>70</v>
      </c>
    </row>
    <row r="38" spans="1:8" x14ac:dyDescent="0.25">
      <c r="A38" t="s">
        <v>71</v>
      </c>
      <c r="B38">
        <v>1211</v>
      </c>
      <c r="C38" t="s">
        <v>9</v>
      </c>
      <c r="D38" t="s">
        <v>10</v>
      </c>
      <c r="E38">
        <v>8.31</v>
      </c>
      <c r="F38">
        <v>0.47099999999999997</v>
      </c>
      <c r="G38">
        <v>15.35</v>
      </c>
      <c r="H38" t="s">
        <v>72</v>
      </c>
    </row>
    <row r="39" spans="1:8" x14ac:dyDescent="0.25">
      <c r="A39" t="s">
        <v>73</v>
      </c>
      <c r="B39">
        <v>1216</v>
      </c>
      <c r="C39" t="s">
        <v>9</v>
      </c>
      <c r="D39" t="s">
        <v>10</v>
      </c>
      <c r="E39">
        <v>7.84</v>
      </c>
      <c r="F39">
        <v>0.36699999999999999</v>
      </c>
      <c r="G39">
        <v>3.8</v>
      </c>
      <c r="H39" t="s">
        <v>74</v>
      </c>
    </row>
    <row r="40" spans="1:8" x14ac:dyDescent="0.25">
      <c r="A40" t="s">
        <v>75</v>
      </c>
      <c r="B40">
        <v>1222</v>
      </c>
      <c r="C40" t="s">
        <v>9</v>
      </c>
      <c r="D40" t="s">
        <v>10</v>
      </c>
      <c r="E40">
        <v>12.39</v>
      </c>
      <c r="F40">
        <v>4.21</v>
      </c>
      <c r="G40">
        <v>0.21</v>
      </c>
      <c r="H40" t="s">
        <v>76</v>
      </c>
    </row>
    <row r="41" spans="1:8" x14ac:dyDescent="0.25">
      <c r="A41" t="s">
        <v>77</v>
      </c>
      <c r="B41">
        <v>1223</v>
      </c>
      <c r="C41" t="s">
        <v>9</v>
      </c>
      <c r="D41" t="s">
        <v>10</v>
      </c>
      <c r="E41">
        <v>10.61</v>
      </c>
      <c r="F41">
        <v>3.46</v>
      </c>
      <c r="G41">
        <v>0.76</v>
      </c>
      <c r="H41" t="s">
        <v>78</v>
      </c>
    </row>
    <row r="42" spans="1:8" x14ac:dyDescent="0.25">
      <c r="A42" t="s">
        <v>79</v>
      </c>
      <c r="B42">
        <v>1224</v>
      </c>
      <c r="C42" t="s">
        <v>9</v>
      </c>
      <c r="D42" t="s">
        <v>10</v>
      </c>
      <c r="E42">
        <v>8.82</v>
      </c>
      <c r="F42">
        <v>1.19</v>
      </c>
      <c r="G42">
        <v>0.37</v>
      </c>
      <c r="H42" t="s">
        <v>80</v>
      </c>
    </row>
    <row r="43" spans="1:8" x14ac:dyDescent="0.25">
      <c r="A43" t="s">
        <v>42</v>
      </c>
      <c r="B43">
        <v>1476</v>
      </c>
      <c r="C43" t="s">
        <v>9</v>
      </c>
      <c r="D43" t="s">
        <v>10</v>
      </c>
      <c r="E43">
        <v>25.41</v>
      </c>
      <c r="F43">
        <v>8.0000000000000002E-3</v>
      </c>
      <c r="G43">
        <v>2.36</v>
      </c>
      <c r="H43" t="s">
        <v>81</v>
      </c>
    </row>
    <row r="44" spans="1:8" x14ac:dyDescent="0.25">
      <c r="A44" t="s">
        <v>42</v>
      </c>
      <c r="B44">
        <v>3858</v>
      </c>
      <c r="C44" t="s">
        <v>9</v>
      </c>
      <c r="D44" t="s">
        <v>10</v>
      </c>
      <c r="E44">
        <v>22.83</v>
      </c>
      <c r="F44">
        <v>8.0000000000000002E-3</v>
      </c>
      <c r="G44">
        <v>1.94</v>
      </c>
      <c r="H44" t="s">
        <v>82</v>
      </c>
    </row>
    <row r="45" spans="1:8" x14ac:dyDescent="0.25">
      <c r="A45" t="s">
        <v>37</v>
      </c>
      <c r="B45">
        <v>3860</v>
      </c>
      <c r="C45" t="s">
        <v>9</v>
      </c>
      <c r="D45" t="s">
        <v>10</v>
      </c>
      <c r="E45">
        <v>29.83</v>
      </c>
      <c r="F45">
        <v>1.7000000000000001E-2</v>
      </c>
      <c r="G45">
        <v>1.02</v>
      </c>
      <c r="H45" t="s">
        <v>83</v>
      </c>
    </row>
    <row r="46" spans="1:8" x14ac:dyDescent="0.25">
      <c r="A46" t="s">
        <v>46</v>
      </c>
      <c r="B46">
        <v>3861</v>
      </c>
      <c r="C46" t="s">
        <v>9</v>
      </c>
      <c r="D46" t="s">
        <v>10</v>
      </c>
      <c r="E46">
        <v>24.45</v>
      </c>
      <c r="F46">
        <v>1.96</v>
      </c>
      <c r="G46">
        <v>1.1000000000000001</v>
      </c>
      <c r="H46" t="s">
        <v>84</v>
      </c>
    </row>
    <row r="47" spans="1:8" x14ac:dyDescent="0.25">
      <c r="A47" t="s">
        <v>85</v>
      </c>
      <c r="B47">
        <v>3969</v>
      </c>
      <c r="C47" t="s">
        <v>9</v>
      </c>
      <c r="D47" t="s">
        <v>10</v>
      </c>
      <c r="E47">
        <v>12.86</v>
      </c>
      <c r="F47">
        <v>0.36599999999999999</v>
      </c>
      <c r="G47">
        <v>0.81</v>
      </c>
      <c r="H47" t="s">
        <v>86</v>
      </c>
    </row>
    <row r="48" spans="1:8" x14ac:dyDescent="0.25">
      <c r="A48" t="s">
        <v>56</v>
      </c>
      <c r="B48">
        <v>3978</v>
      </c>
      <c r="C48" t="s">
        <v>9</v>
      </c>
      <c r="D48" t="s">
        <v>10</v>
      </c>
      <c r="E48">
        <v>6.57</v>
      </c>
      <c r="F48">
        <v>1.17</v>
      </c>
      <c r="G48">
        <v>7.43</v>
      </c>
      <c r="H48" t="s">
        <v>87</v>
      </c>
    </row>
    <row r="49" spans="1:9" x14ac:dyDescent="0.25">
      <c r="A49" t="s">
        <v>30</v>
      </c>
      <c r="B49">
        <v>1104</v>
      </c>
      <c r="C49" t="s">
        <v>9</v>
      </c>
      <c r="D49" t="s">
        <v>10</v>
      </c>
      <c r="E49">
        <v>15.67</v>
      </c>
      <c r="F49">
        <v>2.31</v>
      </c>
      <c r="G49">
        <v>1.37</v>
      </c>
      <c r="H49" t="s">
        <v>59</v>
      </c>
    </row>
    <row r="50" spans="1:9" x14ac:dyDescent="0.25">
      <c r="A50" t="s">
        <v>88</v>
      </c>
      <c r="B50">
        <v>233</v>
      </c>
      <c r="C50" t="s">
        <v>9</v>
      </c>
      <c r="D50" t="s">
        <v>10</v>
      </c>
      <c r="E50">
        <v>10.199999999999999</v>
      </c>
      <c r="F50">
        <v>0.09</v>
      </c>
      <c r="G50">
        <v>1.41</v>
      </c>
      <c r="H50" t="s">
        <v>89</v>
      </c>
    </row>
    <row r="51" spans="1:9" x14ac:dyDescent="0.25">
      <c r="A51" s="2" t="s">
        <v>90</v>
      </c>
      <c r="B51" s="2">
        <v>38</v>
      </c>
      <c r="C51" s="2" t="s">
        <v>9</v>
      </c>
      <c r="D51" s="2" t="s">
        <v>10</v>
      </c>
      <c r="E51" s="2">
        <v>24.49</v>
      </c>
      <c r="F51" s="2">
        <v>7.2999999999999995E-2</v>
      </c>
      <c r="G51" s="2">
        <v>1.1399999999999999</v>
      </c>
      <c r="H51" s="2" t="s">
        <v>91</v>
      </c>
      <c r="I51" s="3"/>
    </row>
    <row r="52" spans="1:9" x14ac:dyDescent="0.25">
      <c r="A52" s="2" t="s">
        <v>92</v>
      </c>
      <c r="B52" s="2">
        <v>318</v>
      </c>
      <c r="C52" s="2" t="s">
        <v>9</v>
      </c>
      <c r="D52" s="2" t="s">
        <v>10</v>
      </c>
      <c r="E52" s="2">
        <v>10.14</v>
      </c>
      <c r="F52" s="2">
        <v>2.41</v>
      </c>
      <c r="G52" s="2">
        <v>0.82</v>
      </c>
      <c r="H52" s="2" t="s">
        <v>93</v>
      </c>
      <c r="I52" s="3"/>
    </row>
    <row r="53" spans="1:9" x14ac:dyDescent="0.25">
      <c r="A53" s="2" t="s">
        <v>30</v>
      </c>
      <c r="B53" s="2">
        <v>319</v>
      </c>
      <c r="C53" s="2" t="s">
        <v>9</v>
      </c>
      <c r="D53" s="2" t="s">
        <v>10</v>
      </c>
      <c r="E53" s="2">
        <v>12.43</v>
      </c>
      <c r="F53" s="2">
        <v>3.36</v>
      </c>
      <c r="G53" s="2">
        <v>0.34</v>
      </c>
      <c r="H53" s="2" t="s">
        <v>94</v>
      </c>
      <c r="I53" s="3"/>
    </row>
    <row r="54" spans="1:9" x14ac:dyDescent="0.25">
      <c r="A54" s="2" t="s">
        <v>18</v>
      </c>
      <c r="B54" s="2">
        <v>343</v>
      </c>
      <c r="C54" s="2" t="s">
        <v>9</v>
      </c>
      <c r="D54" s="2" t="s">
        <v>10</v>
      </c>
      <c r="E54" s="2">
        <v>9.24</v>
      </c>
      <c r="F54" s="2">
        <v>1.65</v>
      </c>
      <c r="G54" s="2">
        <v>0.66</v>
      </c>
      <c r="H54" s="2" t="s">
        <v>95</v>
      </c>
      <c r="I54" s="3"/>
    </row>
    <row r="55" spans="1:9" x14ac:dyDescent="0.25">
      <c r="A55" s="2" t="s">
        <v>39</v>
      </c>
      <c r="B55" s="2">
        <v>493</v>
      </c>
      <c r="C55" s="2" t="s">
        <v>9</v>
      </c>
      <c r="D55" s="2" t="s">
        <v>10</v>
      </c>
      <c r="E55" s="2">
        <v>29.93</v>
      </c>
      <c r="F55" s="2">
        <v>8.0000000000000002E-3</v>
      </c>
      <c r="G55" s="2">
        <v>10.66</v>
      </c>
      <c r="H55" s="2" t="s">
        <v>96</v>
      </c>
      <c r="I55" s="3"/>
    </row>
    <row r="56" spans="1:9" x14ac:dyDescent="0.25">
      <c r="A56" s="2" t="s">
        <v>8</v>
      </c>
      <c r="B56" s="2">
        <v>1114</v>
      </c>
      <c r="C56" s="2" t="s">
        <v>9</v>
      </c>
      <c r="D56" s="2" t="s">
        <v>10</v>
      </c>
      <c r="E56" s="2">
        <v>10.56</v>
      </c>
      <c r="F56" s="2">
        <v>1.75</v>
      </c>
      <c r="G56" s="2">
        <v>0.59</v>
      </c>
      <c r="H56" s="2" t="s">
        <v>97</v>
      </c>
      <c r="I56" s="3"/>
    </row>
    <row r="57" spans="1:9" x14ac:dyDescent="0.25">
      <c r="A57" s="2" t="s">
        <v>12</v>
      </c>
      <c r="B57" s="2">
        <v>1338</v>
      </c>
      <c r="C57" s="2" t="s">
        <v>98</v>
      </c>
      <c r="D57" s="2" t="s">
        <v>10</v>
      </c>
      <c r="E57" s="2">
        <v>19.53</v>
      </c>
      <c r="F57" s="2">
        <v>8.0000000000000002E-3</v>
      </c>
      <c r="G57" s="2">
        <v>2.15</v>
      </c>
      <c r="H57" s="2" t="s">
        <v>99</v>
      </c>
      <c r="I57" s="3"/>
    </row>
    <row r="58" spans="1:9" x14ac:dyDescent="0.25">
      <c r="A58" s="2" t="s">
        <v>39</v>
      </c>
      <c r="B58" s="2">
        <v>2754</v>
      </c>
      <c r="C58" s="2" t="s">
        <v>9</v>
      </c>
      <c r="D58" s="2" t="s">
        <v>10</v>
      </c>
      <c r="E58" s="2">
        <v>21.79</v>
      </c>
      <c r="F58" s="2">
        <v>1.4500000000000001E-2</v>
      </c>
      <c r="G58" s="2">
        <v>2.15</v>
      </c>
      <c r="H58" s="2" t="s">
        <v>100</v>
      </c>
      <c r="I58" s="3"/>
    </row>
    <row r="59" spans="1:9" x14ac:dyDescent="0.25">
      <c r="A59" s="2" t="s">
        <v>101</v>
      </c>
      <c r="B59" s="2">
        <v>3856</v>
      </c>
      <c r="C59" s="2" t="s">
        <v>9</v>
      </c>
      <c r="D59" s="2" t="s">
        <v>10</v>
      </c>
      <c r="E59" s="2">
        <v>28.92</v>
      </c>
      <c r="F59" s="2">
        <v>3.2000000000000001E-2</v>
      </c>
      <c r="G59" s="2">
        <v>2.2400000000000002</v>
      </c>
      <c r="H59" s="2" t="s">
        <v>102</v>
      </c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</sheetData>
  <sortState ref="A1:I60">
    <sortCondition ref="B1:B6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B11" sqref="B11"/>
    </sheetView>
  </sheetViews>
  <sheetFormatPr defaultRowHeight="15" x14ac:dyDescent="0.25"/>
  <cols>
    <col min="1" max="2" width="26.140625" style="3" customWidth="1"/>
    <col min="3" max="3" width="24.5703125" style="3" customWidth="1"/>
    <col min="4" max="4" width="24.5703125" style="18" customWidth="1"/>
    <col min="5" max="5" width="25.28515625" style="3" customWidth="1"/>
    <col min="6" max="6" width="25.28515625" style="18" customWidth="1"/>
    <col min="7" max="7" width="21.7109375" style="3" bestFit="1" customWidth="1"/>
    <col min="8" max="8" width="19.7109375" style="18" bestFit="1" customWidth="1"/>
    <col min="9" max="9" width="26.85546875" style="3" bestFit="1" customWidth="1"/>
    <col min="10" max="10" width="24.85546875" style="18" bestFit="1" customWidth="1"/>
    <col min="11" max="11" width="25" style="3" bestFit="1" customWidth="1"/>
    <col min="12" max="12" width="23.140625" style="18" bestFit="1" customWidth="1"/>
    <col min="13" max="13" width="25.140625" style="3" bestFit="1" customWidth="1"/>
    <col min="14" max="14" width="23.28515625" style="18" bestFit="1" customWidth="1"/>
    <col min="15" max="16384" width="9.140625" style="3"/>
  </cols>
  <sheetData>
    <row r="1" spans="1:14" s="4" customFormat="1" x14ac:dyDescent="0.25">
      <c r="A1" s="4" t="s">
        <v>189</v>
      </c>
      <c r="B1" s="4" t="s">
        <v>176</v>
      </c>
      <c r="C1" s="4" t="s">
        <v>177</v>
      </c>
      <c r="D1" s="7" t="s">
        <v>182</v>
      </c>
      <c r="E1" s="4" t="s">
        <v>178</v>
      </c>
      <c r="F1" s="7" t="s">
        <v>181</v>
      </c>
      <c r="G1" s="4" t="s">
        <v>179</v>
      </c>
      <c r="H1" s="7" t="s">
        <v>180</v>
      </c>
      <c r="I1" s="4" t="s">
        <v>183</v>
      </c>
      <c r="J1" s="7" t="s">
        <v>184</v>
      </c>
      <c r="K1" s="4" t="s">
        <v>185</v>
      </c>
      <c r="L1" s="7" t="s">
        <v>186</v>
      </c>
      <c r="M1" s="4" t="s">
        <v>187</v>
      </c>
      <c r="N1" s="7" t="s">
        <v>188</v>
      </c>
    </row>
    <row r="2" spans="1:14" x14ac:dyDescent="0.25">
      <c r="A2" s="3" t="s">
        <v>42</v>
      </c>
      <c r="B2" s="3">
        <v>114591348.057</v>
      </c>
      <c r="C2" s="17">
        <v>24489957.988612998</v>
      </c>
      <c r="D2" s="18">
        <f>C2/B2*100</f>
        <v>21.371559374998547</v>
      </c>
      <c r="E2" s="17">
        <v>11147534.580271</v>
      </c>
      <c r="F2" s="18">
        <f>E2/C2*100</f>
        <v>45.518798298691351</v>
      </c>
      <c r="G2" s="17">
        <v>7356040.1053600004</v>
      </c>
      <c r="H2" s="18">
        <f>G2/C2*100</f>
        <v>30.03696498287302</v>
      </c>
      <c r="I2" s="17">
        <v>108930227.999172</v>
      </c>
      <c r="J2" s="18">
        <f>I2/B2*100</f>
        <v>95.059731686713349</v>
      </c>
      <c r="K2" s="17">
        <v>36271317.767495997</v>
      </c>
      <c r="L2" s="18">
        <f>K2/I2*100</f>
        <v>33.297752546493982</v>
      </c>
      <c r="M2" s="17">
        <v>16657220.914836001</v>
      </c>
      <c r="N2" s="18">
        <f>M2/I2*100</f>
        <v>15.291642385034404</v>
      </c>
    </row>
    <row r="3" spans="1:14" x14ac:dyDescent="0.25">
      <c r="A3" s="3" t="s">
        <v>56</v>
      </c>
      <c r="B3" s="3">
        <v>580808823.21399999</v>
      </c>
      <c r="C3" s="17">
        <v>144868867.582719</v>
      </c>
      <c r="D3" s="18">
        <f t="shared" ref="D3:D4" si="0">C3/B3*100</f>
        <v>24.942607927521415</v>
      </c>
      <c r="E3" s="17">
        <v>50483013.341953002</v>
      </c>
      <c r="F3" s="18">
        <f t="shared" ref="F3:F4" si="1">E3/C3*100</f>
        <v>34.847385904447407</v>
      </c>
      <c r="G3" s="17">
        <v>29355995.837545998</v>
      </c>
      <c r="H3" s="18">
        <f t="shared" ref="H3:H4" si="2">G3/C3*100</f>
        <v>20.263840207616692</v>
      </c>
      <c r="I3" s="17">
        <v>362596454.45880401</v>
      </c>
      <c r="J3" s="18">
        <f t="shared" ref="J3:J4" si="3">I3/B3*100</f>
        <v>62.429570620555943</v>
      </c>
      <c r="K3" s="17">
        <v>104378805.64887699</v>
      </c>
      <c r="L3" s="18">
        <f t="shared" ref="L3:L4" si="4">K3/I3*100</f>
        <v>28.786493735761521</v>
      </c>
      <c r="M3" s="17">
        <v>42267460.728863999</v>
      </c>
      <c r="N3" s="18">
        <f t="shared" ref="N3:N4" si="5">M3/I3*100</f>
        <v>11.656887487206848</v>
      </c>
    </row>
    <row r="4" spans="1:14" x14ac:dyDescent="0.25">
      <c r="A4" s="3" t="s">
        <v>39</v>
      </c>
      <c r="B4" s="3">
        <v>173102650.62200001</v>
      </c>
      <c r="C4" s="17">
        <v>51580774.161300004</v>
      </c>
      <c r="D4" s="18">
        <f t="shared" si="0"/>
        <v>29.797795687101097</v>
      </c>
      <c r="E4" s="17">
        <v>19329332.895679999</v>
      </c>
      <c r="F4" s="18">
        <f t="shared" si="1"/>
        <v>37.473910017780234</v>
      </c>
      <c r="G4" s="17">
        <v>10621310.805411</v>
      </c>
      <c r="H4" s="18">
        <f t="shared" si="2"/>
        <v>20.591607974313714</v>
      </c>
      <c r="I4" s="17">
        <v>161255099.40356001</v>
      </c>
      <c r="J4" s="18">
        <f t="shared" si="3"/>
        <v>93.155765566922938</v>
      </c>
      <c r="K4" s="17">
        <v>52882314.811141998</v>
      </c>
      <c r="L4" s="18">
        <f t="shared" si="4"/>
        <v>32.79419690089783</v>
      </c>
      <c r="M4" s="17">
        <v>22044680.8816</v>
      </c>
      <c r="N4" s="18">
        <f t="shared" si="5"/>
        <v>13.670687601903722</v>
      </c>
    </row>
    <row r="6" spans="1:14" x14ac:dyDescent="0.25">
      <c r="A6" s="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EIIReach</vt:lpstr>
      <vt:lpstr>Watersheds</vt:lpstr>
      <vt:lpstr>WaterQuality</vt:lpstr>
      <vt:lpstr>Ash_Watersheds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Hughes</dc:creator>
  <cp:lastModifiedBy>Lowell Hughes</cp:lastModifiedBy>
  <cp:lastPrinted>2012-04-07T02:24:42Z</cp:lastPrinted>
  <dcterms:created xsi:type="dcterms:W3CDTF">2012-04-07T00:28:15Z</dcterms:created>
  <dcterms:modified xsi:type="dcterms:W3CDTF">2012-04-24T23:02:06Z</dcterms:modified>
</cp:coreProperties>
</file>